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8" activeTab="0"/>
  </bookViews>
  <sheets>
    <sheet name="Kalkulator  UMIG Staszów" sheetId="1" r:id="rId1"/>
  </sheets>
  <definedNames>
    <definedName name="_xlnm.Print_Area" localSheetId="0">'Kalkulator  UMIG Staszów'!$A$1:$H$88</definedName>
    <definedName name="Excel_BuiltIn_Print_Area_2">#REF!</definedName>
    <definedName name="Excel_BuiltIn_Print_Area_3">#REF!</definedName>
    <definedName name="Excel_BuiltIn_Print_Area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1">#REF!</definedName>
    <definedName name="Excel_BuiltIn_Print_Area_1_1_1_1_1">#REF!</definedName>
    <definedName name="Excel_BuiltIn_Print_Area_2_1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<sst xmlns="http://schemas.openxmlformats.org/spreadsheetml/2006/main" count="36" uniqueCount="34">
  <si>
    <t xml:space="preserve">     Kalkulator dla wyliczenia kwoty odsetek i prowizji od kredytu bankowego  w  2015 rok  w wysokości 1 800 000,00 zł</t>
  </si>
  <si>
    <t>Uwaga : Proszę wypełnić wyłącznie oznaczone niebieskie pola</t>
  </si>
  <si>
    <t>Nazwa Banku</t>
  </si>
  <si>
    <t>.............................................................................................................................................</t>
  </si>
  <si>
    <t xml:space="preserve">Oprocentowanie  </t>
  </si>
  <si>
    <t>Uwaga: Oprocentowanie przy stawce  WIBOR 3M na dzień 10.08.2015 (1,72%) + marża banku (%)</t>
  </si>
  <si>
    <t>Stawka prowizji Przygotowawczej</t>
  </si>
  <si>
    <t>Rok</t>
  </si>
  <si>
    <t>Odsetki za okres</t>
  </si>
  <si>
    <t>Ilość dni</t>
  </si>
  <si>
    <t>Kwota raty spłaty</t>
  </si>
  <si>
    <t>Kwota kredytu</t>
  </si>
  <si>
    <t xml:space="preserve">Oprocentowanie </t>
  </si>
  <si>
    <t>Kwota Odsetek</t>
  </si>
  <si>
    <r>
      <t xml:space="preserve"> </t>
    </r>
    <r>
      <rPr>
        <b/>
        <sz val="10"/>
        <rFont val="Arial"/>
        <family val="2"/>
      </rPr>
      <t>Od</t>
    </r>
  </si>
  <si>
    <t>Do</t>
  </si>
  <si>
    <t>RAZEM ROK 2015</t>
  </si>
  <si>
    <t>RAZEM ROK 2016</t>
  </si>
  <si>
    <t>RAZEM ROK 2017</t>
  </si>
  <si>
    <t>RAZEM ROK 2018</t>
  </si>
  <si>
    <t>RAZEM ROK 2019</t>
  </si>
  <si>
    <t>OGÓŁEM ODSETKI</t>
  </si>
  <si>
    <t>OBLICZENIE PROWIZJI PRZYGOTOWAWCZEJ</t>
  </si>
  <si>
    <t>Stawka prowizji</t>
  </si>
  <si>
    <t>Kwota Prowizji</t>
  </si>
  <si>
    <t xml:space="preserve">Wysokość prowizji </t>
  </si>
  <si>
    <t>CENA KREDYTU (odsetki +prowizja)</t>
  </si>
  <si>
    <t>Legenda:</t>
  </si>
  <si>
    <t>1. Obliczanie odsetek</t>
  </si>
  <si>
    <t xml:space="preserve">kol. 4 ( ilość dni) x kol. 6 (kwota kredytu) x kol. 7 (oprocentowanie) </t>
  </si>
  <si>
    <t>Kolumna 8 (kwota odsetek)      =</t>
  </si>
  <si>
    <t>365 / 366 dni</t>
  </si>
  <si>
    <t>2. Obliczanie prowizji</t>
  </si>
  <si>
    <t xml:space="preserve">Kwota prowizji = Kwota kredytu x stawka prowizji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</si>
</sst>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#.00"/>
    <numFmt numFmtId="167" formatCode="0.00%"/>
    <numFmt numFmtId="168" formatCode="DD/MM/YYYY"/>
    <numFmt numFmtId="169" formatCode="#,##0.00"/>
    <numFmt numFmtId="170" formatCode="#,##0"/>
  </numFmts>
  <fonts count="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indent="1"/>
    </xf>
    <xf numFmtId="164" fontId="1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left" wrapText="1" indent="1"/>
    </xf>
    <xf numFmtId="164" fontId="0" fillId="2" borderId="1" xfId="0" applyFont="1" applyFill="1" applyBorder="1" applyAlignment="1" applyProtection="1">
      <alignment horizontal="center" wrapText="1"/>
      <protection locked="0"/>
    </xf>
    <xf numFmtId="164" fontId="4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center" wrapText="1"/>
    </xf>
    <xf numFmtId="167" fontId="1" fillId="2" borderId="1" xfId="0" applyNumberFormat="1" applyFont="1" applyFill="1" applyBorder="1" applyAlignment="1" applyProtection="1">
      <alignment horizontal="center" wrapText="1"/>
      <protection locked="0"/>
    </xf>
    <xf numFmtId="164" fontId="2" fillId="0" borderId="0" xfId="0" applyFont="1" applyAlignment="1">
      <alignment horizontal="left" indent="1"/>
    </xf>
    <xf numFmtId="167" fontId="1" fillId="0" borderId="0" xfId="0" applyNumberFormat="1" applyFont="1" applyBorder="1" applyAlignment="1">
      <alignment horizontal="center" wrapText="1"/>
    </xf>
    <xf numFmtId="164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5" fontId="0" fillId="0" borderId="2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169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0" fillId="0" borderId="3" xfId="0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right"/>
    </xf>
    <xf numFmtId="169" fontId="0" fillId="0" borderId="3" xfId="0" applyNumberFormat="1" applyFont="1" applyBorder="1" applyAlignment="1">
      <alignment/>
    </xf>
    <xf numFmtId="167" fontId="0" fillId="0" borderId="3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6" fontId="0" fillId="0" borderId="5" xfId="0" applyNumberFormat="1" applyFont="1" applyBorder="1" applyAlignment="1">
      <alignment horizontal="right"/>
    </xf>
    <xf numFmtId="169" fontId="1" fillId="0" borderId="5" xfId="0" applyNumberFormat="1" applyFont="1" applyBorder="1" applyAlignment="1">
      <alignment/>
    </xf>
    <xf numFmtId="167" fontId="1" fillId="0" borderId="5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/>
    </xf>
    <xf numFmtId="164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>
      <alignment horizontal="right"/>
    </xf>
    <xf numFmtId="169" fontId="0" fillId="0" borderId="7" xfId="0" applyNumberFormat="1" applyFont="1" applyBorder="1" applyAlignment="1">
      <alignment/>
    </xf>
    <xf numFmtId="167" fontId="0" fillId="0" borderId="8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/>
    </xf>
    <xf numFmtId="166" fontId="0" fillId="0" borderId="9" xfId="0" applyNumberFormat="1" applyFont="1" applyBorder="1" applyAlignment="1">
      <alignment horizontal="right"/>
    </xf>
    <xf numFmtId="169" fontId="0" fillId="0" borderId="9" xfId="0" applyNumberFormat="1" applyFont="1" applyBorder="1" applyAlignment="1">
      <alignment/>
    </xf>
    <xf numFmtId="166" fontId="0" fillId="0" borderId="9" xfId="0" applyNumberFormat="1" applyFont="1" applyBorder="1" applyAlignment="1">
      <alignment/>
    </xf>
    <xf numFmtId="167" fontId="0" fillId="0" borderId="7" xfId="0" applyNumberFormat="1" applyFont="1" applyBorder="1" applyAlignment="1">
      <alignment horizontal="center"/>
    </xf>
    <xf numFmtId="167" fontId="0" fillId="0" borderId="9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70" fontId="1" fillId="0" borderId="11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right"/>
    </xf>
    <xf numFmtId="164" fontId="7" fillId="0" borderId="12" xfId="0" applyFont="1" applyBorder="1" applyAlignment="1">
      <alignment horizontal="left" vertical="center" wrapText="1" indent="2"/>
    </xf>
    <xf numFmtId="166" fontId="1" fillId="0" borderId="12" xfId="0" applyNumberFormat="1" applyFont="1" applyBorder="1" applyAlignment="1">
      <alignment horizontal="right"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164" fontId="5" fillId="0" borderId="12" xfId="0" applyFont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right"/>
    </xf>
    <xf numFmtId="167" fontId="1" fillId="0" borderId="12" xfId="0" applyNumberFormat="1" applyFont="1" applyBorder="1" applyAlignment="1">
      <alignment horizontal="center"/>
    </xf>
    <xf numFmtId="164" fontId="7" fillId="0" borderId="13" xfId="0" applyFont="1" applyBorder="1" applyAlignment="1">
      <alignment horizontal="center"/>
    </xf>
    <xf numFmtId="166" fontId="1" fillId="0" borderId="13" xfId="0" applyNumberFormat="1" applyFont="1" applyBorder="1" applyAlignment="1">
      <alignment horizontal="right"/>
    </xf>
    <xf numFmtId="164" fontId="0" fillId="0" borderId="13" xfId="0" applyBorder="1" applyAlignment="1">
      <alignment/>
    </xf>
    <xf numFmtId="164" fontId="7" fillId="0" borderId="14" xfId="0" applyFont="1" applyBorder="1" applyAlignment="1">
      <alignment horizontal="center"/>
    </xf>
    <xf numFmtId="166" fontId="1" fillId="0" borderId="15" xfId="0" applyNumberFormat="1" applyFont="1" applyBorder="1" applyAlignment="1">
      <alignment horizontal="right"/>
    </xf>
    <xf numFmtId="169" fontId="0" fillId="0" borderId="15" xfId="0" applyNumberFormat="1" applyBorder="1" applyAlignment="1">
      <alignment/>
    </xf>
    <xf numFmtId="167" fontId="0" fillId="0" borderId="16" xfId="0" applyNumberFormat="1" applyBorder="1" applyAlignment="1">
      <alignment horizontal="center"/>
    </xf>
    <xf numFmtId="164" fontId="0" fillId="0" borderId="0" xfId="0" applyAlignment="1">
      <alignment horizontal="right"/>
    </xf>
    <xf numFmtId="165" fontId="1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81</xdr:row>
      <xdr:rowOff>104775</xdr:rowOff>
    </xdr:from>
    <xdr:to>
      <xdr:col>7</xdr:col>
      <xdr:colOff>28575</xdr:colOff>
      <xdr:row>81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686050" y="20583525"/>
          <a:ext cx="3571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="80" zoomScaleNormal="80" zoomScaleSheetLayoutView="100" workbookViewId="0" topLeftCell="A1">
      <selection activeCell="C8" sqref="C8"/>
    </sheetView>
  </sheetViews>
  <sheetFormatPr defaultColWidth="12.57421875" defaultRowHeight="12.75"/>
  <cols>
    <col min="1" max="1" width="8.8515625" style="0" customWidth="1"/>
    <col min="2" max="2" width="16.8515625" style="1" customWidth="1"/>
    <col min="3" max="3" width="13.7109375" style="0" customWidth="1"/>
    <col min="4" max="4" width="11.8515625" style="0" customWidth="1"/>
    <col min="5" max="6" width="15.28125" style="0" customWidth="1"/>
    <col min="7" max="7" width="11.57421875" style="0" customWidth="1"/>
    <col min="8" max="8" width="14.7109375" style="2" customWidth="1"/>
    <col min="9" max="9" width="3.7109375" style="2" customWidth="1"/>
    <col min="10" max="16384" width="11.7109375" style="0" customWidth="1"/>
  </cols>
  <sheetData>
    <row r="1" spans="1:9" ht="27" customHeight="1">
      <c r="A1" s="3" t="s">
        <v>0</v>
      </c>
      <c r="B1" s="3"/>
      <c r="C1" s="3"/>
      <c r="D1" s="3"/>
      <c r="E1" s="3"/>
      <c r="F1" s="3"/>
      <c r="G1" s="3"/>
      <c r="H1" s="3"/>
      <c r="I1"/>
    </row>
    <row r="2" spans="1:10" ht="12.75">
      <c r="A2" s="4" t="s">
        <v>1</v>
      </c>
      <c r="B2" s="4"/>
      <c r="C2" s="4"/>
      <c r="D2" s="4"/>
      <c r="E2" s="4"/>
      <c r="F2" s="4"/>
      <c r="G2" s="4"/>
      <c r="H2" s="4"/>
      <c r="I2"/>
      <c r="J2" s="5"/>
    </row>
    <row r="3" spans="1:9" ht="31.5" customHeight="1">
      <c r="A3" s="6" t="s">
        <v>2</v>
      </c>
      <c r="B3" s="6"/>
      <c r="C3" s="7" t="s">
        <v>3</v>
      </c>
      <c r="D3" s="7"/>
      <c r="E3" s="7"/>
      <c r="F3" s="7"/>
      <c r="G3" s="7"/>
      <c r="H3" s="7"/>
      <c r="I3"/>
    </row>
    <row r="4" spans="1:9" ht="9" customHeight="1">
      <c r="A4" s="8"/>
      <c r="B4" s="9"/>
      <c r="C4" s="10"/>
      <c r="D4" s="5"/>
      <c r="E4" s="5"/>
      <c r="F4" s="5"/>
      <c r="G4" s="5"/>
      <c r="H4" s="5"/>
      <c r="I4"/>
    </row>
    <row r="5" spans="1:9" ht="25.5" customHeight="1">
      <c r="A5" s="6" t="s">
        <v>4</v>
      </c>
      <c r="B5" s="6"/>
      <c r="C5" s="11"/>
      <c r="D5" s="5"/>
      <c r="E5" s="5"/>
      <c r="F5" s="5"/>
      <c r="G5" s="5"/>
      <c r="H5" s="5"/>
      <c r="I5"/>
    </row>
    <row r="6" spans="1:9" ht="21" customHeight="1">
      <c r="A6" s="12" t="s">
        <v>5</v>
      </c>
      <c r="B6" s="5"/>
      <c r="C6" s="10"/>
      <c r="D6" s="5"/>
      <c r="E6" s="5"/>
      <c r="F6" s="5"/>
      <c r="G6" s="5"/>
      <c r="H6" s="5"/>
      <c r="I6"/>
    </row>
    <row r="7" spans="2:9" ht="9" customHeight="1">
      <c r="B7" s="5"/>
      <c r="C7" s="10"/>
      <c r="D7" s="5"/>
      <c r="E7" s="5"/>
      <c r="F7" s="5"/>
      <c r="G7" s="5"/>
      <c r="H7" s="5"/>
      <c r="I7"/>
    </row>
    <row r="8" spans="1:9" ht="33" customHeight="1">
      <c r="A8" s="6" t="s">
        <v>6</v>
      </c>
      <c r="B8" s="6"/>
      <c r="C8" s="11"/>
      <c r="D8" s="5"/>
      <c r="E8" s="5"/>
      <c r="F8" s="5"/>
      <c r="G8" s="5"/>
      <c r="H8" s="5"/>
      <c r="I8"/>
    </row>
    <row r="9" spans="1:9" ht="9" customHeight="1">
      <c r="A9" s="5"/>
      <c r="B9" s="5"/>
      <c r="C9" s="13"/>
      <c r="D9" s="5"/>
      <c r="E9" s="5"/>
      <c r="F9" s="5"/>
      <c r="G9" s="5"/>
      <c r="H9" s="5"/>
      <c r="I9"/>
    </row>
    <row r="10" spans="1:10" ht="27" customHeight="1">
      <c r="A10" s="3" t="s">
        <v>0</v>
      </c>
      <c r="B10" s="3"/>
      <c r="C10" s="3"/>
      <c r="D10" s="3"/>
      <c r="E10" s="3"/>
      <c r="F10" s="3"/>
      <c r="G10" s="3"/>
      <c r="H10" s="3"/>
      <c r="J10" s="5"/>
    </row>
    <row r="11" spans="1:11" ht="15.75" customHeight="1">
      <c r="A11" s="14" t="s">
        <v>7</v>
      </c>
      <c r="B11" s="15" t="s">
        <v>8</v>
      </c>
      <c r="C11" s="15"/>
      <c r="D11" s="14" t="s">
        <v>9</v>
      </c>
      <c r="E11" s="16" t="s">
        <v>10</v>
      </c>
      <c r="F11" s="14" t="s">
        <v>11</v>
      </c>
      <c r="G11" s="14" t="s">
        <v>12</v>
      </c>
      <c r="H11" s="17" t="s">
        <v>13</v>
      </c>
      <c r="I11" s="18"/>
      <c r="J11" s="19"/>
      <c r="K11" s="19"/>
    </row>
    <row r="12" spans="1:11" ht="18" customHeight="1">
      <c r="A12" s="14"/>
      <c r="B12" s="20" t="s">
        <v>14</v>
      </c>
      <c r="C12" s="14" t="s">
        <v>15</v>
      </c>
      <c r="D12" s="14"/>
      <c r="E12" s="16"/>
      <c r="F12" s="14"/>
      <c r="G12" s="14"/>
      <c r="H12" s="17"/>
      <c r="I12" s="18"/>
      <c r="J12" s="19"/>
      <c r="K12" s="19"/>
    </row>
    <row r="13" spans="1:11" ht="9" customHeight="1">
      <c r="A13" s="21">
        <v>1</v>
      </c>
      <c r="B13" s="21">
        <v>2</v>
      </c>
      <c r="C13" s="21">
        <v>3</v>
      </c>
      <c r="D13" s="21">
        <v>4</v>
      </c>
      <c r="E13" s="22">
        <v>5</v>
      </c>
      <c r="F13" s="21">
        <v>6</v>
      </c>
      <c r="G13" s="21">
        <v>7</v>
      </c>
      <c r="H13" s="21">
        <v>8</v>
      </c>
      <c r="I13" s="18"/>
      <c r="J13" s="19"/>
      <c r="K13" s="19"/>
    </row>
    <row r="14" spans="1:9" ht="21" customHeight="1">
      <c r="A14" s="23">
        <v>2015</v>
      </c>
      <c r="B14" s="24">
        <v>42267</v>
      </c>
      <c r="C14" s="24">
        <v>42185</v>
      </c>
      <c r="D14" s="23">
        <v>10</v>
      </c>
      <c r="E14" s="25"/>
      <c r="F14" s="26">
        <v>1800000</v>
      </c>
      <c r="G14" s="27">
        <f>C5</f>
        <v>0</v>
      </c>
      <c r="H14" s="28">
        <f>(D14*F14*G14)/365</f>
        <v>0</v>
      </c>
      <c r="I14" s="29"/>
    </row>
    <row r="15" spans="1:9" ht="21" customHeight="1">
      <c r="A15" s="23">
        <v>2015</v>
      </c>
      <c r="B15" s="24">
        <v>42278</v>
      </c>
      <c r="C15" s="24">
        <v>42308</v>
      </c>
      <c r="D15" s="23">
        <v>31</v>
      </c>
      <c r="E15" s="25"/>
      <c r="F15" s="26">
        <f>F14-E14</f>
        <v>1800000</v>
      </c>
      <c r="G15" s="27">
        <f>C5</f>
        <v>0</v>
      </c>
      <c r="H15" s="28">
        <f>(D15*F15*G15)/365</f>
        <v>0</v>
      </c>
      <c r="I15" s="29"/>
    </row>
    <row r="16" spans="1:9" ht="21" customHeight="1">
      <c r="A16" s="23">
        <v>2015</v>
      </c>
      <c r="B16" s="24">
        <v>42309</v>
      </c>
      <c r="C16" s="24">
        <v>42338</v>
      </c>
      <c r="D16" s="23">
        <v>30</v>
      </c>
      <c r="E16" s="25"/>
      <c r="F16" s="26">
        <f>F15-E15</f>
        <v>1800000</v>
      </c>
      <c r="G16" s="27">
        <f>C5</f>
        <v>0</v>
      </c>
      <c r="H16" s="28">
        <f>(D16*F16*G16)/365</f>
        <v>0</v>
      </c>
      <c r="I16" s="30"/>
    </row>
    <row r="17" spans="1:9" ht="21" customHeight="1">
      <c r="A17" s="31">
        <v>2015</v>
      </c>
      <c r="B17" s="32">
        <v>42339</v>
      </c>
      <c r="C17" s="32">
        <v>42369</v>
      </c>
      <c r="D17" s="31">
        <v>31</v>
      </c>
      <c r="E17" s="33"/>
      <c r="F17" s="34">
        <f>F16-E16</f>
        <v>1800000</v>
      </c>
      <c r="G17" s="35">
        <f>C5</f>
        <v>0</v>
      </c>
      <c r="H17" s="36">
        <f>(D17*F17*G17)/365</f>
        <v>0</v>
      </c>
      <c r="I17" s="30"/>
    </row>
    <row r="18" spans="1:9" ht="21" customHeight="1">
      <c r="A18" s="37" t="s">
        <v>16</v>
      </c>
      <c r="B18" s="37"/>
      <c r="C18" s="37"/>
      <c r="D18" s="38">
        <f>SUM(D14:D17)</f>
        <v>102</v>
      </c>
      <c r="E18" s="39">
        <f>SUM(E15:E17)</f>
        <v>0</v>
      </c>
      <c r="F18" s="40"/>
      <c r="G18" s="41"/>
      <c r="H18" s="42">
        <f>SUM(H14:H17)</f>
        <v>0</v>
      </c>
      <c r="I18" s="30"/>
    </row>
    <row r="19" spans="1:9" ht="21" customHeight="1">
      <c r="A19" s="43">
        <v>2016</v>
      </c>
      <c r="B19" s="24">
        <v>42370</v>
      </c>
      <c r="C19" s="24">
        <v>42400</v>
      </c>
      <c r="D19" s="23">
        <v>31</v>
      </c>
      <c r="E19" s="44"/>
      <c r="F19" s="45">
        <f>F17-E17</f>
        <v>1800000</v>
      </c>
      <c r="G19" s="46">
        <f>C5</f>
        <v>0</v>
      </c>
      <c r="H19" s="47">
        <f>(D19*F19*G19)/366</f>
        <v>0</v>
      </c>
      <c r="I19" s="30"/>
    </row>
    <row r="20" spans="1:9" ht="21" customHeight="1">
      <c r="A20" s="23">
        <v>2016</v>
      </c>
      <c r="B20" s="24">
        <v>42401</v>
      </c>
      <c r="C20" s="24">
        <v>42429</v>
      </c>
      <c r="D20" s="23">
        <v>29</v>
      </c>
      <c r="E20" s="25"/>
      <c r="F20" s="26">
        <f>F19-E19</f>
        <v>1800000</v>
      </c>
      <c r="G20" s="27">
        <f>C5</f>
        <v>0</v>
      </c>
      <c r="H20" s="28">
        <f>(D20*F20*G20)/366</f>
        <v>0</v>
      </c>
      <c r="I20" s="30"/>
    </row>
    <row r="21" spans="1:9" ht="21" customHeight="1">
      <c r="A21" s="23">
        <v>2016</v>
      </c>
      <c r="B21" s="24">
        <v>42430</v>
      </c>
      <c r="C21" s="24">
        <v>42460</v>
      </c>
      <c r="D21" s="23">
        <v>31</v>
      </c>
      <c r="E21" s="25">
        <v>100000</v>
      </c>
      <c r="F21" s="26">
        <f>F20-E20</f>
        <v>1800000</v>
      </c>
      <c r="G21" s="27">
        <f>C5</f>
        <v>0</v>
      </c>
      <c r="H21" s="28">
        <f>(D21*F21*G21)/366</f>
        <v>0</v>
      </c>
      <c r="I21" s="30"/>
    </row>
    <row r="22" spans="1:8" ht="21" customHeight="1">
      <c r="A22" s="23">
        <v>2016</v>
      </c>
      <c r="B22" s="24">
        <v>42461</v>
      </c>
      <c r="C22" s="24">
        <v>42490</v>
      </c>
      <c r="D22" s="23">
        <v>30</v>
      </c>
      <c r="E22" s="25"/>
      <c r="F22" s="26">
        <f>F21-E21</f>
        <v>1700000</v>
      </c>
      <c r="G22" s="27">
        <f>C5</f>
        <v>0</v>
      </c>
      <c r="H22" s="28">
        <f>(D22*F22*G22)/366</f>
        <v>0</v>
      </c>
    </row>
    <row r="23" spans="1:8" ht="21" customHeight="1">
      <c r="A23" s="23">
        <v>2016</v>
      </c>
      <c r="B23" s="24">
        <v>42491</v>
      </c>
      <c r="C23" s="24">
        <v>42521</v>
      </c>
      <c r="D23" s="23">
        <v>31</v>
      </c>
      <c r="E23" s="25">
        <v>100000</v>
      </c>
      <c r="F23" s="26">
        <f>F22-E22</f>
        <v>1700000</v>
      </c>
      <c r="G23" s="27">
        <f>C5</f>
        <v>0</v>
      </c>
      <c r="H23" s="28">
        <f>(D23*F23*G23)/366</f>
        <v>0</v>
      </c>
    </row>
    <row r="24" spans="1:8" ht="21" customHeight="1">
      <c r="A24" s="23">
        <v>2016</v>
      </c>
      <c r="B24" s="24">
        <v>42522</v>
      </c>
      <c r="C24" s="24">
        <v>42551</v>
      </c>
      <c r="D24" s="23">
        <v>30</v>
      </c>
      <c r="E24" s="25"/>
      <c r="F24" s="26">
        <f>F23-E23</f>
        <v>1600000</v>
      </c>
      <c r="G24" s="27">
        <f>C5</f>
        <v>0</v>
      </c>
      <c r="H24" s="28">
        <f>(D24*F24*G24)/366</f>
        <v>0</v>
      </c>
    </row>
    <row r="25" spans="1:8" ht="21" customHeight="1">
      <c r="A25" s="23">
        <v>2016</v>
      </c>
      <c r="B25" s="24">
        <v>42552</v>
      </c>
      <c r="C25" s="24">
        <v>42582</v>
      </c>
      <c r="D25" s="23">
        <v>31</v>
      </c>
      <c r="E25" s="25"/>
      <c r="F25" s="26">
        <f>F24-E24</f>
        <v>1600000</v>
      </c>
      <c r="G25" s="27">
        <f>C5</f>
        <v>0</v>
      </c>
      <c r="H25" s="28">
        <f>(D25*F25*G25)/366</f>
        <v>0</v>
      </c>
    </row>
    <row r="26" spans="1:8" ht="21" customHeight="1">
      <c r="A26" s="23">
        <v>2016</v>
      </c>
      <c r="B26" s="24">
        <v>42583</v>
      </c>
      <c r="C26" s="24">
        <v>42613</v>
      </c>
      <c r="D26" s="23">
        <v>31</v>
      </c>
      <c r="E26" s="25">
        <v>100000</v>
      </c>
      <c r="F26" s="26">
        <f>F25-E25</f>
        <v>1600000</v>
      </c>
      <c r="G26" s="27">
        <f>C5</f>
        <v>0</v>
      </c>
      <c r="H26" s="28">
        <f>(D26*F26*G26)/366</f>
        <v>0</v>
      </c>
    </row>
    <row r="27" spans="1:8" ht="21" customHeight="1">
      <c r="A27" s="23">
        <v>2016</v>
      </c>
      <c r="B27" s="24">
        <v>42614</v>
      </c>
      <c r="C27" s="24">
        <v>42643</v>
      </c>
      <c r="D27" s="23">
        <v>30</v>
      </c>
      <c r="E27" s="25"/>
      <c r="F27" s="26">
        <f>F26-E26</f>
        <v>1500000</v>
      </c>
      <c r="G27" s="27">
        <f>C5</f>
        <v>0</v>
      </c>
      <c r="H27" s="28">
        <f>(D27*F27*G27)/366</f>
        <v>0</v>
      </c>
    </row>
    <row r="28" spans="1:8" ht="21" customHeight="1">
      <c r="A28" s="23">
        <v>2016</v>
      </c>
      <c r="B28" s="24">
        <v>42644</v>
      </c>
      <c r="C28" s="24">
        <v>42674</v>
      </c>
      <c r="D28" s="23">
        <v>31</v>
      </c>
      <c r="E28" s="25"/>
      <c r="F28" s="26">
        <f>F27-E27</f>
        <v>1500000</v>
      </c>
      <c r="G28" s="27">
        <f>C5</f>
        <v>0</v>
      </c>
      <c r="H28" s="28">
        <f>(D28*F28*G28)/366</f>
        <v>0</v>
      </c>
    </row>
    <row r="29" spans="1:8" ht="21" customHeight="1">
      <c r="A29" s="23">
        <v>2016</v>
      </c>
      <c r="B29" s="24">
        <v>42675</v>
      </c>
      <c r="C29" s="24">
        <v>42704</v>
      </c>
      <c r="D29" s="23">
        <v>30</v>
      </c>
      <c r="E29" s="25">
        <v>100000</v>
      </c>
      <c r="F29" s="26">
        <f>F28-E28</f>
        <v>1500000</v>
      </c>
      <c r="G29" s="27">
        <f>C5</f>
        <v>0</v>
      </c>
      <c r="H29" s="28">
        <f>(D29*F29*G29)/366</f>
        <v>0</v>
      </c>
    </row>
    <row r="30" spans="1:8" ht="21" customHeight="1">
      <c r="A30" s="23">
        <v>2016</v>
      </c>
      <c r="B30" s="32">
        <v>42705</v>
      </c>
      <c r="C30" s="32">
        <v>42735</v>
      </c>
      <c r="D30" s="31">
        <v>31</v>
      </c>
      <c r="E30" s="48"/>
      <c r="F30" s="49">
        <f>F29-E29</f>
        <v>1400000</v>
      </c>
      <c r="G30" s="35">
        <f>C5</f>
        <v>0</v>
      </c>
      <c r="H30" s="50">
        <f>(D30*F30*G30)/366</f>
        <v>0</v>
      </c>
    </row>
    <row r="31" spans="1:8" ht="21" customHeight="1">
      <c r="A31" s="37" t="s">
        <v>17</v>
      </c>
      <c r="B31" s="37"/>
      <c r="C31" s="37"/>
      <c r="D31" s="38">
        <f>SUM(D19:D30)</f>
        <v>366</v>
      </c>
      <c r="E31" s="39">
        <f>SUM(E19:E30)</f>
        <v>400000</v>
      </c>
      <c r="F31" s="40"/>
      <c r="G31" s="41"/>
      <c r="H31" s="42">
        <f>SUM(H19:H30)</f>
        <v>0</v>
      </c>
    </row>
    <row r="32" spans="1:8" ht="21" customHeight="1">
      <c r="A32" s="23">
        <v>2017</v>
      </c>
      <c r="B32" s="24">
        <v>42736</v>
      </c>
      <c r="C32" s="24">
        <v>42766</v>
      </c>
      <c r="D32" s="23">
        <v>31</v>
      </c>
      <c r="E32" s="44"/>
      <c r="F32" s="26">
        <f>F30-E30</f>
        <v>1400000</v>
      </c>
      <c r="G32" s="46">
        <f>C5</f>
        <v>0</v>
      </c>
      <c r="H32" s="28">
        <f>(D32*F32*G32)/365</f>
        <v>0</v>
      </c>
    </row>
    <row r="33" spans="1:8" ht="21" customHeight="1">
      <c r="A33" s="23">
        <v>2017</v>
      </c>
      <c r="B33" s="24">
        <v>42767</v>
      </c>
      <c r="C33" s="24">
        <v>42794</v>
      </c>
      <c r="D33" s="23">
        <v>28</v>
      </c>
      <c r="E33" s="25"/>
      <c r="F33" s="26">
        <f>F32-E32</f>
        <v>1400000</v>
      </c>
      <c r="G33" s="27">
        <f>C5</f>
        <v>0</v>
      </c>
      <c r="H33" s="28">
        <f>(D33*F33*G33)/365</f>
        <v>0</v>
      </c>
    </row>
    <row r="34" spans="1:8" ht="21" customHeight="1">
      <c r="A34" s="23">
        <v>2017</v>
      </c>
      <c r="B34" s="24">
        <v>42795</v>
      </c>
      <c r="C34" s="24">
        <v>42825</v>
      </c>
      <c r="D34" s="23">
        <v>31</v>
      </c>
      <c r="E34" s="25">
        <v>150000</v>
      </c>
      <c r="F34" s="26">
        <f>F33-E33</f>
        <v>1400000</v>
      </c>
      <c r="G34" s="27">
        <f>C5</f>
        <v>0</v>
      </c>
      <c r="H34" s="28">
        <f>(D34*F34*G34)/365</f>
        <v>0</v>
      </c>
    </row>
    <row r="35" spans="1:8" ht="21" customHeight="1">
      <c r="A35" s="23">
        <v>2017</v>
      </c>
      <c r="B35" s="24">
        <v>42826</v>
      </c>
      <c r="C35" s="24">
        <v>42855</v>
      </c>
      <c r="D35" s="23">
        <v>30</v>
      </c>
      <c r="E35" s="25"/>
      <c r="F35" s="26">
        <f>F34-E34</f>
        <v>1250000</v>
      </c>
      <c r="G35" s="27">
        <f>C5</f>
        <v>0</v>
      </c>
      <c r="H35" s="28">
        <f>(D35*F35*G35)/365</f>
        <v>0</v>
      </c>
    </row>
    <row r="36" spans="1:8" ht="21" customHeight="1">
      <c r="A36" s="23">
        <v>2017</v>
      </c>
      <c r="B36" s="24">
        <v>42856</v>
      </c>
      <c r="C36" s="24">
        <v>42886</v>
      </c>
      <c r="D36" s="23">
        <v>31</v>
      </c>
      <c r="E36" s="25">
        <v>150000</v>
      </c>
      <c r="F36" s="26">
        <f>F35-E35</f>
        <v>1250000</v>
      </c>
      <c r="G36" s="27">
        <f>C5</f>
        <v>0</v>
      </c>
      <c r="H36" s="28">
        <f>(D36*F36*G36)/365</f>
        <v>0</v>
      </c>
    </row>
    <row r="37" spans="1:8" ht="21" customHeight="1">
      <c r="A37" s="23">
        <v>2017</v>
      </c>
      <c r="B37" s="24">
        <v>42887</v>
      </c>
      <c r="C37" s="24">
        <v>42916</v>
      </c>
      <c r="D37" s="23">
        <v>30</v>
      </c>
      <c r="E37" s="25"/>
      <c r="F37" s="26">
        <f>F36-E36</f>
        <v>1100000</v>
      </c>
      <c r="G37" s="27">
        <f>C5</f>
        <v>0</v>
      </c>
      <c r="H37" s="28">
        <f>(D37*F37*G37)/365</f>
        <v>0</v>
      </c>
    </row>
    <row r="38" spans="1:8" ht="21" customHeight="1">
      <c r="A38" s="23">
        <v>2017</v>
      </c>
      <c r="B38" s="24">
        <v>42917</v>
      </c>
      <c r="C38" s="24">
        <v>42947</v>
      </c>
      <c r="D38" s="23">
        <v>31</v>
      </c>
      <c r="E38" s="25"/>
      <c r="F38" s="26">
        <f>F37-E37</f>
        <v>1100000</v>
      </c>
      <c r="G38" s="27">
        <f>C5</f>
        <v>0</v>
      </c>
      <c r="H38" s="28">
        <f>(D38*F38*G38)/365</f>
        <v>0</v>
      </c>
    </row>
    <row r="39" spans="1:8" ht="21" customHeight="1">
      <c r="A39" s="23">
        <v>2017</v>
      </c>
      <c r="B39" s="24">
        <v>42948</v>
      </c>
      <c r="C39" s="24">
        <v>42978</v>
      </c>
      <c r="D39" s="23">
        <v>31</v>
      </c>
      <c r="E39" s="25">
        <v>150000</v>
      </c>
      <c r="F39" s="26">
        <f>F38-E38</f>
        <v>1100000</v>
      </c>
      <c r="G39" s="27">
        <f>C5</f>
        <v>0</v>
      </c>
      <c r="H39" s="28">
        <f>(D39*F39*G39)/365</f>
        <v>0</v>
      </c>
    </row>
    <row r="40" spans="1:8" ht="21" customHeight="1">
      <c r="A40" s="23">
        <v>2017</v>
      </c>
      <c r="B40" s="24">
        <v>42979</v>
      </c>
      <c r="C40" s="24">
        <v>43008</v>
      </c>
      <c r="D40" s="23">
        <v>30</v>
      </c>
      <c r="E40" s="25"/>
      <c r="F40" s="26">
        <f>F39-E39</f>
        <v>950000</v>
      </c>
      <c r="G40" s="27">
        <f>C5</f>
        <v>0</v>
      </c>
      <c r="H40" s="28">
        <f>(D40*F40*G40)/365</f>
        <v>0</v>
      </c>
    </row>
    <row r="41" spans="1:8" ht="21" customHeight="1">
      <c r="A41" s="23">
        <v>2017</v>
      </c>
      <c r="B41" s="24">
        <v>43009</v>
      </c>
      <c r="C41" s="24">
        <v>43039</v>
      </c>
      <c r="D41" s="23">
        <v>31</v>
      </c>
      <c r="E41" s="25"/>
      <c r="F41" s="26">
        <f>F40-E40</f>
        <v>950000</v>
      </c>
      <c r="G41" s="27">
        <f>C5</f>
        <v>0</v>
      </c>
      <c r="H41" s="28">
        <f>(D41*F41*G41)/365</f>
        <v>0</v>
      </c>
    </row>
    <row r="42" spans="1:8" ht="21" customHeight="1">
      <c r="A42" s="23">
        <v>2017</v>
      </c>
      <c r="B42" s="24">
        <v>43040</v>
      </c>
      <c r="C42" s="24">
        <v>43069</v>
      </c>
      <c r="D42" s="23">
        <v>30</v>
      </c>
      <c r="E42" s="25">
        <v>150000</v>
      </c>
      <c r="F42" s="26">
        <f>F41-E41</f>
        <v>950000</v>
      </c>
      <c r="G42" s="27">
        <f>C5</f>
        <v>0</v>
      </c>
      <c r="H42" s="28">
        <f>(D42*F42*G42)/365</f>
        <v>0</v>
      </c>
    </row>
    <row r="43" spans="1:8" ht="21" customHeight="1">
      <c r="A43" s="23">
        <v>2017</v>
      </c>
      <c r="B43" s="32">
        <v>43070</v>
      </c>
      <c r="C43" s="32">
        <v>43100</v>
      </c>
      <c r="D43" s="31">
        <v>31</v>
      </c>
      <c r="E43" s="48"/>
      <c r="F43" s="26">
        <f>F42-E42</f>
        <v>800000</v>
      </c>
      <c r="G43" s="27">
        <f>C5</f>
        <v>0</v>
      </c>
      <c r="H43" s="28">
        <f>(D43*F43*G43)/365</f>
        <v>0</v>
      </c>
    </row>
    <row r="44" spans="1:8" ht="21" customHeight="1">
      <c r="A44" s="37" t="s">
        <v>18</v>
      </c>
      <c r="B44" s="37"/>
      <c r="C44" s="37"/>
      <c r="D44" s="38">
        <f>SUM(D32:D43)</f>
        <v>365</v>
      </c>
      <c r="E44" s="39">
        <f>SUM(E32:E43)</f>
        <v>600000</v>
      </c>
      <c r="F44" s="40"/>
      <c r="G44" s="41"/>
      <c r="H44" s="42">
        <f>SUM(H32:H43)</f>
        <v>0</v>
      </c>
    </row>
    <row r="45" spans="1:8" ht="21" customHeight="1">
      <c r="A45" s="43">
        <v>2018</v>
      </c>
      <c r="B45" s="24">
        <v>43101</v>
      </c>
      <c r="C45" s="24">
        <v>43131</v>
      </c>
      <c r="D45" s="23">
        <v>31</v>
      </c>
      <c r="E45" s="44"/>
      <c r="F45" s="45">
        <f>F43-E43</f>
        <v>800000</v>
      </c>
      <c r="G45" s="51">
        <f>C5</f>
        <v>0</v>
      </c>
      <c r="H45" s="47">
        <f>(D45*F45*G45)/365</f>
        <v>0</v>
      </c>
    </row>
    <row r="46" spans="1:8" ht="21" customHeight="1">
      <c r="A46" s="23">
        <v>2018</v>
      </c>
      <c r="B46" s="24">
        <v>43132</v>
      </c>
      <c r="C46" s="24">
        <v>43159</v>
      </c>
      <c r="D46" s="23">
        <v>28</v>
      </c>
      <c r="E46" s="25"/>
      <c r="F46" s="26">
        <f>F45-E45</f>
        <v>800000</v>
      </c>
      <c r="G46" s="27">
        <f>C5</f>
        <v>0</v>
      </c>
      <c r="H46" s="28">
        <f>(D46*F46*G46)/365</f>
        <v>0</v>
      </c>
    </row>
    <row r="47" spans="1:8" ht="21" customHeight="1">
      <c r="A47" s="23">
        <v>2018</v>
      </c>
      <c r="B47" s="24">
        <v>43160</v>
      </c>
      <c r="C47" s="24">
        <v>43190</v>
      </c>
      <c r="D47" s="23">
        <v>31</v>
      </c>
      <c r="E47" s="25">
        <v>100000</v>
      </c>
      <c r="F47" s="26">
        <f>F46-E46</f>
        <v>800000</v>
      </c>
      <c r="G47" s="27">
        <f>C5</f>
        <v>0</v>
      </c>
      <c r="H47" s="28">
        <f>(D47*F47*G47)/365</f>
        <v>0</v>
      </c>
    </row>
    <row r="48" spans="1:8" ht="21" customHeight="1">
      <c r="A48" s="23">
        <v>2018</v>
      </c>
      <c r="B48" s="24">
        <v>43191</v>
      </c>
      <c r="C48" s="24">
        <v>43220</v>
      </c>
      <c r="D48" s="23">
        <v>30</v>
      </c>
      <c r="E48" s="25"/>
      <c r="F48" s="26">
        <f>F47-E47</f>
        <v>700000</v>
      </c>
      <c r="G48" s="27">
        <f>C5</f>
        <v>0</v>
      </c>
      <c r="H48" s="28">
        <f>(D48*F48*G48)/365</f>
        <v>0</v>
      </c>
    </row>
    <row r="49" spans="1:8" ht="21" customHeight="1">
      <c r="A49" s="23">
        <v>2018</v>
      </c>
      <c r="B49" s="24">
        <v>43221</v>
      </c>
      <c r="C49" s="24">
        <v>43251</v>
      </c>
      <c r="D49" s="23">
        <v>31</v>
      </c>
      <c r="E49" s="25">
        <v>100000</v>
      </c>
      <c r="F49" s="26">
        <f>F48-E48</f>
        <v>700000</v>
      </c>
      <c r="G49" s="27">
        <f>C5</f>
        <v>0</v>
      </c>
      <c r="H49" s="28">
        <f>(D49*F49*G49)/365</f>
        <v>0</v>
      </c>
    </row>
    <row r="50" spans="1:8" ht="21" customHeight="1">
      <c r="A50" s="23">
        <v>2018</v>
      </c>
      <c r="B50" s="24">
        <v>43252</v>
      </c>
      <c r="C50" s="24">
        <v>43281</v>
      </c>
      <c r="D50" s="23">
        <v>30</v>
      </c>
      <c r="E50" s="25"/>
      <c r="F50" s="26">
        <f>F49-E49</f>
        <v>600000</v>
      </c>
      <c r="G50" s="27">
        <f>C5</f>
        <v>0</v>
      </c>
      <c r="H50" s="28">
        <f>(D50*F50*G50)/365</f>
        <v>0</v>
      </c>
    </row>
    <row r="51" spans="1:8" ht="21" customHeight="1">
      <c r="A51" s="23">
        <v>2018</v>
      </c>
      <c r="B51" s="24">
        <v>43282</v>
      </c>
      <c r="C51" s="24">
        <v>43312</v>
      </c>
      <c r="D51" s="23">
        <v>31</v>
      </c>
      <c r="E51" s="25"/>
      <c r="F51" s="26">
        <f>F50-E50</f>
        <v>600000</v>
      </c>
      <c r="G51" s="27">
        <f>C5</f>
        <v>0</v>
      </c>
      <c r="H51" s="28">
        <f>(D51*F51*G51)/365</f>
        <v>0</v>
      </c>
    </row>
    <row r="52" spans="1:8" ht="21" customHeight="1">
      <c r="A52" s="23">
        <v>2018</v>
      </c>
      <c r="B52" s="24">
        <v>43313</v>
      </c>
      <c r="C52" s="24">
        <v>43343</v>
      </c>
      <c r="D52" s="23">
        <v>31</v>
      </c>
      <c r="E52" s="25">
        <v>100000</v>
      </c>
      <c r="F52" s="26">
        <f>F51-E51</f>
        <v>600000</v>
      </c>
      <c r="G52" s="27">
        <f>C5</f>
        <v>0</v>
      </c>
      <c r="H52" s="28">
        <f>(D52*F52*G52)/365</f>
        <v>0</v>
      </c>
    </row>
    <row r="53" spans="1:8" ht="21" customHeight="1">
      <c r="A53" s="23">
        <v>2018</v>
      </c>
      <c r="B53" s="24">
        <v>43344</v>
      </c>
      <c r="C53" s="24">
        <v>43373</v>
      </c>
      <c r="D53" s="23">
        <v>30</v>
      </c>
      <c r="E53" s="25"/>
      <c r="F53" s="26">
        <f>F52-E52</f>
        <v>500000</v>
      </c>
      <c r="G53" s="27">
        <f>C5</f>
        <v>0</v>
      </c>
      <c r="H53" s="28">
        <f>(D53*F53*G53)/365</f>
        <v>0</v>
      </c>
    </row>
    <row r="54" spans="1:8" ht="21" customHeight="1">
      <c r="A54" s="23">
        <v>2018</v>
      </c>
      <c r="B54" s="24">
        <v>43374</v>
      </c>
      <c r="C54" s="24">
        <v>43404</v>
      </c>
      <c r="D54" s="23">
        <v>31</v>
      </c>
      <c r="E54" s="25"/>
      <c r="F54" s="26">
        <f>F53-E53</f>
        <v>500000</v>
      </c>
      <c r="G54" s="27">
        <f>C5</f>
        <v>0</v>
      </c>
      <c r="H54" s="28">
        <f>(D54*F54*G54)/365</f>
        <v>0</v>
      </c>
    </row>
    <row r="55" spans="1:8" ht="21" customHeight="1">
      <c r="A55" s="23">
        <v>2018</v>
      </c>
      <c r="B55" s="24">
        <v>43405</v>
      </c>
      <c r="C55" s="24">
        <v>43434</v>
      </c>
      <c r="D55" s="23">
        <v>30</v>
      </c>
      <c r="E55" s="25">
        <v>100000</v>
      </c>
      <c r="F55" s="26">
        <f>F54-E54</f>
        <v>500000</v>
      </c>
      <c r="G55" s="27">
        <f>C5</f>
        <v>0</v>
      </c>
      <c r="H55" s="28">
        <f>(D55*F55*G55)/365</f>
        <v>0</v>
      </c>
    </row>
    <row r="56" spans="1:8" ht="21" customHeight="1">
      <c r="A56" s="23">
        <v>2018</v>
      </c>
      <c r="B56" s="32">
        <v>43435</v>
      </c>
      <c r="C56" s="32">
        <v>43465</v>
      </c>
      <c r="D56" s="31">
        <v>31</v>
      </c>
      <c r="E56" s="48"/>
      <c r="F56" s="49">
        <f>F55-E55</f>
        <v>400000</v>
      </c>
      <c r="G56" s="52">
        <f>C5</f>
        <v>0</v>
      </c>
      <c r="H56" s="50">
        <f>(D56*F56*G56)/365</f>
        <v>0</v>
      </c>
    </row>
    <row r="57" spans="1:8" ht="21" customHeight="1">
      <c r="A57" s="37" t="s">
        <v>19</v>
      </c>
      <c r="B57" s="37"/>
      <c r="C57" s="37"/>
      <c r="D57" s="38">
        <f>SUM(D45:D56)</f>
        <v>365</v>
      </c>
      <c r="E57" s="39">
        <f>SUM(E45:E56)</f>
        <v>400000</v>
      </c>
      <c r="F57" s="40"/>
      <c r="G57" s="41"/>
      <c r="H57" s="42">
        <f>SUM(H45:H56)</f>
        <v>0</v>
      </c>
    </row>
    <row r="58" spans="1:8" ht="21" customHeight="1">
      <c r="A58" s="43">
        <v>2019</v>
      </c>
      <c r="B58" s="53">
        <v>43466</v>
      </c>
      <c r="C58" s="53">
        <v>43496</v>
      </c>
      <c r="D58" s="43">
        <v>31</v>
      </c>
      <c r="E58" s="44"/>
      <c r="F58" s="45">
        <f>F56-E56</f>
        <v>400000</v>
      </c>
      <c r="G58" s="51">
        <f>C5</f>
        <v>0</v>
      </c>
      <c r="H58" s="47">
        <f>(D58*F58*G58)/365</f>
        <v>0</v>
      </c>
    </row>
    <row r="59" spans="1:8" ht="21" customHeight="1">
      <c r="A59" s="23">
        <v>2019</v>
      </c>
      <c r="B59" s="24">
        <v>43497</v>
      </c>
      <c r="C59" s="24">
        <v>43524</v>
      </c>
      <c r="D59" s="23">
        <v>28</v>
      </c>
      <c r="E59" s="25"/>
      <c r="F59" s="26">
        <f>F58-E58</f>
        <v>400000</v>
      </c>
      <c r="G59" s="27">
        <f>C5</f>
        <v>0</v>
      </c>
      <c r="H59" s="28">
        <f>(D59*F59*G59)/365</f>
        <v>0</v>
      </c>
    </row>
    <row r="60" spans="1:8" ht="21" customHeight="1">
      <c r="A60" s="23">
        <v>2019</v>
      </c>
      <c r="B60" s="24">
        <v>43525</v>
      </c>
      <c r="C60" s="24">
        <v>43555</v>
      </c>
      <c r="D60" s="23">
        <v>31</v>
      </c>
      <c r="E60" s="25">
        <v>100000</v>
      </c>
      <c r="F60" s="26">
        <f>F59-E59</f>
        <v>400000</v>
      </c>
      <c r="G60" s="27">
        <f>C5</f>
        <v>0</v>
      </c>
      <c r="H60" s="28">
        <f>(D60*F60*G60)/365</f>
        <v>0</v>
      </c>
    </row>
    <row r="61" spans="1:8" ht="21" customHeight="1">
      <c r="A61" s="23">
        <v>2019</v>
      </c>
      <c r="B61" s="24">
        <v>43556</v>
      </c>
      <c r="C61" s="24">
        <v>43585</v>
      </c>
      <c r="D61" s="23">
        <v>30</v>
      </c>
      <c r="E61" s="25"/>
      <c r="F61" s="26">
        <f>F60-E60</f>
        <v>300000</v>
      </c>
      <c r="G61" s="27">
        <f>C5</f>
        <v>0</v>
      </c>
      <c r="H61" s="28">
        <f>(D61*F61*G61)/365</f>
        <v>0</v>
      </c>
    </row>
    <row r="62" spans="1:8" ht="21" customHeight="1">
      <c r="A62" s="23">
        <v>2019</v>
      </c>
      <c r="B62" s="24">
        <v>43586</v>
      </c>
      <c r="C62" s="24">
        <v>43616</v>
      </c>
      <c r="D62" s="23">
        <v>31</v>
      </c>
      <c r="E62" s="25">
        <v>100000</v>
      </c>
      <c r="F62" s="26">
        <f>F61-E61</f>
        <v>300000</v>
      </c>
      <c r="G62" s="27">
        <f>C5</f>
        <v>0</v>
      </c>
      <c r="H62" s="28">
        <f>(D62*F62*G62)/365</f>
        <v>0</v>
      </c>
    </row>
    <row r="63" spans="1:8" ht="21" customHeight="1">
      <c r="A63" s="23">
        <v>2019</v>
      </c>
      <c r="B63" s="24">
        <v>43617</v>
      </c>
      <c r="C63" s="24">
        <v>43646</v>
      </c>
      <c r="D63" s="23">
        <v>30</v>
      </c>
      <c r="E63" s="25"/>
      <c r="F63" s="26">
        <f>F62-E62</f>
        <v>200000</v>
      </c>
      <c r="G63" s="27">
        <f>C5</f>
        <v>0</v>
      </c>
      <c r="H63" s="28">
        <f>(D63*F63*G63)/365</f>
        <v>0</v>
      </c>
    </row>
    <row r="64" spans="1:8" ht="21" customHeight="1">
      <c r="A64" s="23">
        <v>2019</v>
      </c>
      <c r="B64" s="24">
        <v>43647</v>
      </c>
      <c r="C64" s="24">
        <v>43677</v>
      </c>
      <c r="D64" s="23">
        <v>31</v>
      </c>
      <c r="E64" s="25"/>
      <c r="F64" s="26">
        <f>F63-E63</f>
        <v>200000</v>
      </c>
      <c r="G64" s="27">
        <f>C5</f>
        <v>0</v>
      </c>
      <c r="H64" s="28">
        <f>(D64*F64*G64)/365</f>
        <v>0</v>
      </c>
    </row>
    <row r="65" spans="1:8" ht="21" customHeight="1">
      <c r="A65" s="23">
        <v>2019</v>
      </c>
      <c r="B65" s="24">
        <v>43678</v>
      </c>
      <c r="C65" s="24">
        <v>43708</v>
      </c>
      <c r="D65" s="23">
        <v>31</v>
      </c>
      <c r="E65" s="25">
        <v>100000</v>
      </c>
      <c r="F65" s="26">
        <f>F64-E64</f>
        <v>200000</v>
      </c>
      <c r="G65" s="27">
        <f>C5</f>
        <v>0</v>
      </c>
      <c r="H65" s="28">
        <f>(D65*F65*G65)/365</f>
        <v>0</v>
      </c>
    </row>
    <row r="66" spans="1:8" ht="21" customHeight="1">
      <c r="A66" s="23">
        <v>2019</v>
      </c>
      <c r="B66" s="24">
        <v>43709</v>
      </c>
      <c r="C66" s="24">
        <v>43738</v>
      </c>
      <c r="D66" s="23">
        <v>30</v>
      </c>
      <c r="E66" s="25"/>
      <c r="F66" s="26">
        <f>F65-E65</f>
        <v>100000</v>
      </c>
      <c r="G66" s="27">
        <f>C5</f>
        <v>0</v>
      </c>
      <c r="H66" s="28">
        <f>(D66*F66*G66)/365</f>
        <v>0</v>
      </c>
    </row>
    <row r="67" spans="1:8" ht="21" customHeight="1">
      <c r="A67" s="23">
        <v>2019</v>
      </c>
      <c r="B67" s="24">
        <v>43739</v>
      </c>
      <c r="C67" s="24">
        <v>43769</v>
      </c>
      <c r="D67" s="23">
        <v>31</v>
      </c>
      <c r="E67" s="25"/>
      <c r="F67" s="26">
        <f>F66-E66</f>
        <v>100000</v>
      </c>
      <c r="G67" s="27">
        <f>C5</f>
        <v>0</v>
      </c>
      <c r="H67" s="28">
        <f>(D67*F67*G67)/365</f>
        <v>0</v>
      </c>
    </row>
    <row r="68" spans="1:8" ht="21" customHeight="1">
      <c r="A68" s="23">
        <v>2019</v>
      </c>
      <c r="B68" s="24">
        <v>43770</v>
      </c>
      <c r="C68" s="24">
        <v>43799</v>
      </c>
      <c r="D68" s="23">
        <v>30</v>
      </c>
      <c r="E68" s="25">
        <v>100000</v>
      </c>
      <c r="F68" s="26">
        <f>F67-E67</f>
        <v>100000</v>
      </c>
      <c r="G68" s="27">
        <f>C5</f>
        <v>0</v>
      </c>
      <c r="H68" s="28">
        <f>(D68*F68*G68)/365</f>
        <v>0</v>
      </c>
    </row>
    <row r="69" spans="1:8" ht="21" customHeight="1">
      <c r="A69" s="23">
        <v>2019</v>
      </c>
      <c r="B69" s="32">
        <v>43800</v>
      </c>
      <c r="C69" s="32">
        <v>43830</v>
      </c>
      <c r="D69" s="31">
        <v>31</v>
      </c>
      <c r="E69" s="48"/>
      <c r="F69" s="49">
        <f>F68-E68</f>
        <v>0</v>
      </c>
      <c r="G69" s="52">
        <f>C5</f>
        <v>0</v>
      </c>
      <c r="H69" s="50">
        <f>(D69*F69*G69)/365</f>
        <v>0</v>
      </c>
    </row>
    <row r="70" spans="1:8" ht="21" customHeight="1">
      <c r="A70" s="37" t="s">
        <v>20</v>
      </c>
      <c r="B70" s="37"/>
      <c r="C70" s="37"/>
      <c r="D70" s="38">
        <f>SUM(D58:D69)</f>
        <v>365</v>
      </c>
      <c r="E70" s="39">
        <f>SUM(E58:E69)</f>
        <v>400000</v>
      </c>
      <c r="F70" s="40"/>
      <c r="G70" s="41"/>
      <c r="H70" s="42">
        <f>SUM(H58:H69)</f>
        <v>0</v>
      </c>
    </row>
    <row r="71" spans="1:8" ht="21" customHeight="1">
      <c r="A71" s="54" t="s">
        <v>21</v>
      </c>
      <c r="B71" s="54"/>
      <c r="C71" s="54"/>
      <c r="D71" s="55">
        <f>SUM(D70+D57+D44+D31+D18)</f>
        <v>1563</v>
      </c>
      <c r="E71" s="56">
        <f>SUM(E70+E57+E44+E31+E18)</f>
        <v>1800000</v>
      </c>
      <c r="F71" s="56"/>
      <c r="G71" s="56"/>
      <c r="H71" s="56">
        <f>SUM(H70+H57+H44+H31+H18)</f>
        <v>0</v>
      </c>
    </row>
    <row r="72" ht="9.75" customHeight="1"/>
    <row r="73" spans="1:8" ht="24.75" customHeight="1">
      <c r="A73" s="57" t="s">
        <v>22</v>
      </c>
      <c r="B73" s="57"/>
      <c r="C73" s="57"/>
      <c r="D73" s="57"/>
      <c r="E73" s="57"/>
      <c r="F73" s="58" t="s">
        <v>11</v>
      </c>
      <c r="G73" s="59" t="s">
        <v>23</v>
      </c>
      <c r="H73" s="59" t="s">
        <v>24</v>
      </c>
    </row>
    <row r="74" spans="1:8" ht="9" customHeight="1">
      <c r="A74" s="60">
        <v>1</v>
      </c>
      <c r="B74" s="60">
        <v>2</v>
      </c>
      <c r="C74" s="60">
        <v>3</v>
      </c>
      <c r="D74" s="60">
        <v>4</v>
      </c>
      <c r="E74" s="60">
        <v>5</v>
      </c>
      <c r="F74" s="60">
        <v>2</v>
      </c>
      <c r="G74" s="60">
        <v>3</v>
      </c>
      <c r="H74" s="60">
        <v>4</v>
      </c>
    </row>
    <row r="75" spans="1:8" ht="21" customHeight="1">
      <c r="A75" s="57" t="s">
        <v>25</v>
      </c>
      <c r="B75" s="57"/>
      <c r="C75" s="57"/>
      <c r="D75" s="57"/>
      <c r="E75" s="57"/>
      <c r="F75" s="61">
        <f>F14</f>
        <v>1800000</v>
      </c>
      <c r="G75" s="62">
        <f>C8</f>
        <v>0</v>
      </c>
      <c r="H75" s="61">
        <f>F75*G75</f>
        <v>0</v>
      </c>
    </row>
    <row r="76" spans="1:8" ht="13.5">
      <c r="A76" s="63"/>
      <c r="B76" s="63"/>
      <c r="C76" s="63"/>
      <c r="D76" s="63"/>
      <c r="E76" s="64"/>
      <c r="F76" s="65"/>
      <c r="G76" s="65"/>
      <c r="H76" s="64"/>
    </row>
    <row r="77" spans="1:8" ht="21.75" customHeight="1">
      <c r="A77" s="66" t="s">
        <v>26</v>
      </c>
      <c r="B77" s="66"/>
      <c r="C77" s="66"/>
      <c r="D77" s="66"/>
      <c r="E77" s="67"/>
      <c r="F77" s="68"/>
      <c r="G77" s="69"/>
      <c r="H77" s="61">
        <f>H71+H75</f>
        <v>0</v>
      </c>
    </row>
    <row r="78" ht="9" customHeight="1">
      <c r="E78" s="70"/>
    </row>
    <row r="79" ht="12.75">
      <c r="A79" t="s">
        <v>27</v>
      </c>
    </row>
    <row r="80" ht="12.75">
      <c r="B80" s="71" t="s">
        <v>28</v>
      </c>
    </row>
    <row r="81" spans="2:4" ht="12.75">
      <c r="B81"/>
      <c r="D81" s="1" t="s">
        <v>29</v>
      </c>
    </row>
    <row r="82" spans="2:4" ht="12.75">
      <c r="B82" s="72" t="s">
        <v>30</v>
      </c>
      <c r="D82" s="1"/>
    </row>
    <row r="83" spans="2:5" ht="12.75">
      <c r="B83"/>
      <c r="D83" s="1"/>
      <c r="E83" s="73" t="s">
        <v>31</v>
      </c>
    </row>
    <row r="84" ht="12.75">
      <c r="B84" s="71" t="s">
        <v>32</v>
      </c>
    </row>
    <row r="85" ht="9" customHeight="1"/>
    <row r="86" ht="12.75">
      <c r="B86" s="72" t="s">
        <v>33</v>
      </c>
    </row>
  </sheetData>
  <sheetProtection sheet="1"/>
  <mergeCells count="25">
    <mergeCell ref="A1:H1"/>
    <mergeCell ref="A2:H2"/>
    <mergeCell ref="A3:B3"/>
    <mergeCell ref="C3:H3"/>
    <mergeCell ref="A5:B5"/>
    <mergeCell ref="A8:B8"/>
    <mergeCell ref="A10:H10"/>
    <mergeCell ref="A11:A12"/>
    <mergeCell ref="B11:C11"/>
    <mergeCell ref="D11:D12"/>
    <mergeCell ref="E11:E12"/>
    <mergeCell ref="F11:F12"/>
    <mergeCell ref="G11:G12"/>
    <mergeCell ref="H11:H12"/>
    <mergeCell ref="A18:C18"/>
    <mergeCell ref="A31:C31"/>
    <mergeCell ref="A44:C44"/>
    <mergeCell ref="A57:C57"/>
    <mergeCell ref="A70:C70"/>
    <mergeCell ref="A71:C71"/>
    <mergeCell ref="A73:E73"/>
    <mergeCell ref="A74:E74"/>
    <mergeCell ref="A75:E75"/>
    <mergeCell ref="A76:D76"/>
    <mergeCell ref="A77:D77"/>
  </mergeCells>
  <printOptions horizontalCentered="1"/>
  <pageMargins left="0.39375" right="0.39375" top="0.5902777777777778" bottom="0.5902777777777778" header="0.5118055555555555" footer="0.5118055555555555"/>
  <pageSetup fitToHeight="6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2015-06-30T09:52:20Z</cp:lastPrinted>
  <dcterms:modified xsi:type="dcterms:W3CDTF">2015-08-31T08:46:10Z</dcterms:modified>
  <cp:category/>
  <cp:version/>
  <cp:contentType/>
  <cp:contentStatus/>
  <cp:revision>21</cp:revision>
</cp:coreProperties>
</file>