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8" activeTab="0"/>
  </bookViews>
  <sheets>
    <sheet name="Kalkulator UMIG Staszów" sheetId="1" r:id="rId1"/>
  </sheets>
  <definedNames>
    <definedName name="Excel_BuiltIn_Print_Area_1_1">'Kalkulator UMIG Staszów'!$A$1:$H$152</definedName>
    <definedName name="Excel_BuiltIn_Print_Area_1_1_1">'Kalkulator UMIG Staszów'!$A$1:$H$153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0">'Kalkulator UMIG Staszów'!$A$1:$H$163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<sst xmlns="http://schemas.openxmlformats.org/spreadsheetml/2006/main" count="41" uniqueCount="40">
  <si>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Kalkulator dla wyliczenia kwoty odsetek i prowizji od kredytu bankowego  w  2019 rok  w wysokości 2 000 000,00 zł</t>
  </si>
  <si>
    <t>Uwaga : Proszę wypełnić wyłącznie oznaczone niebieskie pola</t>
  </si>
  <si>
    <t>Nazwa Banku</t>
  </si>
  <si>
    <t xml:space="preserve">Oprocentowanie  </t>
  </si>
  <si>
    <t>Uwaga: Oprocentowanie przy stawce  WIBOR 3M na dzień 23.09.2019 (1,72%) + marża banku (%)</t>
  </si>
  <si>
    <t>Stawka prowizji Przygotowawczej</t>
  </si>
  <si>
    <t xml:space="preserve">     Kalkulator dla wyliczenia kwoty odsetek i prowizji od kredytu bankowego  w  2019 rok  w wysokości 2 000 000 zł</t>
  </si>
  <si>
    <t>Rok</t>
  </si>
  <si>
    <t>Odsetki za okres</t>
  </si>
  <si>
    <t>Ilość dni</t>
  </si>
  <si>
    <t>Kwota raty spłaty</t>
  </si>
  <si>
    <t>Kwota kredytu</t>
  </si>
  <si>
    <t xml:space="preserve">Oprocentowanie </t>
  </si>
  <si>
    <t>Kwota Odsetek</t>
  </si>
  <si>
    <r>
      <t xml:space="preserve"> </t>
    </r>
    <r>
      <rPr>
        <b/>
        <sz val="10"/>
        <rFont val="Arial"/>
        <family val="2"/>
      </rPr>
      <t>Od</t>
    </r>
  </si>
  <si>
    <t>Do</t>
  </si>
  <si>
    <t>RAZEM ROK 2019</t>
  </si>
  <si>
    <t>RAZEM ROK 2020</t>
  </si>
  <si>
    <t>RAZEM ROK 2021</t>
  </si>
  <si>
    <t>RAZEM ROK 2022</t>
  </si>
  <si>
    <t>RAZEM ROK 2023</t>
  </si>
  <si>
    <t>RAZEM ROK 2024</t>
  </si>
  <si>
    <t>RAZEM ROK 2025</t>
  </si>
  <si>
    <t>RAZEM ROK 2026</t>
  </si>
  <si>
    <t>RAZEM ROK 2027</t>
  </si>
  <si>
    <t>RAZEM ROK 2028</t>
  </si>
  <si>
    <t>RAZEM ROK 2029</t>
  </si>
  <si>
    <t>OGÓŁEM ODSETKI</t>
  </si>
  <si>
    <t>OBLICZENIE PROWIZJI PRZYGOTOWAWCZEJ</t>
  </si>
  <si>
    <t>Stawka prowizji</t>
  </si>
  <si>
    <t>Kwota Prowizji</t>
  </si>
  <si>
    <t xml:space="preserve">Wysokość prowizji </t>
  </si>
  <si>
    <t>CENA KREDYTU (odsetki +prowizja)</t>
  </si>
  <si>
    <t>Legenda:</t>
  </si>
  <si>
    <t>1. Obliczanie odsetek</t>
  </si>
  <si>
    <t xml:space="preserve">kol. 4 ( ilość dni) x kol. 6 (kwota kredytu) x kol. 7 (oprocentowanie) </t>
  </si>
  <si>
    <t>Kolumna 8 (kwota odsetek)      =</t>
  </si>
  <si>
    <t>365 / 366 dni</t>
  </si>
  <si>
    <t>2. Obliczanie prowizji</t>
  </si>
  <si>
    <t xml:space="preserve">Kwota prowizji = Kwota kredytu x stawka prowizji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</si>
</sst>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000"/>
    <numFmt numFmtId="166" formatCode="dd/mm/yyyy"/>
  </numFmts>
  <fonts count="43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indent="1"/>
    </xf>
    <xf numFmtId="164" fontId="2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right"/>
    </xf>
    <xf numFmtId="10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10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4" fontId="2" fillId="0" borderId="19" xfId="0" applyNumberFormat="1" applyFont="1" applyBorder="1" applyAlignment="1">
      <alignment horizontal="right"/>
    </xf>
    <xf numFmtId="164" fontId="2" fillId="35" borderId="20" xfId="0" applyNumberFormat="1" applyFont="1" applyFill="1" applyBorder="1" applyAlignment="1">
      <alignment horizontal="right" vertical="center" wrapText="1"/>
    </xf>
    <xf numFmtId="164" fontId="2" fillId="35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2" fillId="35" borderId="20" xfId="0" applyNumberFormat="1" applyFont="1" applyFill="1" applyBorder="1" applyAlignment="1">
      <alignment horizontal="right"/>
    </xf>
    <xf numFmtId="10" fontId="2" fillId="35" borderId="20" xfId="0" applyNumberFormat="1" applyFont="1" applyFill="1" applyBorder="1" applyAlignment="1">
      <alignment horizontal="center"/>
    </xf>
    <xf numFmtId="164" fontId="2" fillId="35" borderId="21" xfId="0" applyNumberFormat="1" applyFont="1" applyFill="1" applyBorder="1" applyAlignment="1">
      <alignment horizontal="right"/>
    </xf>
    <xf numFmtId="4" fontId="0" fillId="35" borderId="21" xfId="0" applyNumberFormat="1" applyFill="1" applyBorder="1" applyAlignment="1">
      <alignment/>
    </xf>
    <xf numFmtId="10" fontId="0" fillId="35" borderId="2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5" borderId="20" xfId="0" applyFont="1" applyFill="1" applyBorder="1" applyAlignment="1">
      <alignment horizontal="left" vertical="center" wrapText="1" indent="2"/>
    </xf>
    <xf numFmtId="0" fontId="7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35" borderId="2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158</xdr:row>
      <xdr:rowOff>76200</xdr:rowOff>
    </xdr:from>
    <xdr:to>
      <xdr:col>7</xdr:col>
      <xdr:colOff>1009650</xdr:colOff>
      <xdr:row>158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24125" y="41319450"/>
          <a:ext cx="422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SheetLayoutView="80" zoomScalePageLayoutView="0" workbookViewId="0" topLeftCell="A1">
      <selection activeCell="C5" sqref="C5"/>
    </sheetView>
  </sheetViews>
  <sheetFormatPr defaultColWidth="11.7109375" defaultRowHeight="10.5" customHeight="1"/>
  <cols>
    <col min="1" max="1" width="8.8515625" style="0" customWidth="1"/>
    <col min="2" max="2" width="14.57421875" style="1" customWidth="1"/>
    <col min="3" max="3" width="14.00390625" style="0" customWidth="1"/>
    <col min="4" max="4" width="7.140625" style="0" customWidth="1"/>
    <col min="5" max="5" width="16.57421875" style="2" customWidth="1"/>
    <col min="6" max="6" width="15.28125" style="0" customWidth="1"/>
    <col min="7" max="7" width="9.7109375" style="0" customWidth="1"/>
    <col min="8" max="8" width="15.7109375" style="3" customWidth="1"/>
    <col min="9" max="9" width="3.7109375" style="3" customWidth="1"/>
    <col min="10" max="10" width="40.421875" style="4" customWidth="1"/>
  </cols>
  <sheetData>
    <row r="1" spans="1:9" ht="32.25" customHeight="1">
      <c r="A1" s="67" t="s">
        <v>0</v>
      </c>
      <c r="B1" s="67"/>
      <c r="C1" s="67"/>
      <c r="D1" s="67"/>
      <c r="E1" s="67"/>
      <c r="F1" s="67"/>
      <c r="G1" s="67"/>
      <c r="H1" s="67"/>
      <c r="I1" s="5"/>
    </row>
    <row r="2" spans="1:8" ht="17.25" customHeight="1">
      <c r="A2" s="68" t="s">
        <v>1</v>
      </c>
      <c r="B2" s="68"/>
      <c r="C2" s="68"/>
      <c r="D2" s="68"/>
      <c r="E2" s="68"/>
      <c r="F2" s="68"/>
      <c r="G2" s="68"/>
      <c r="H2" s="68"/>
    </row>
    <row r="3" spans="1:8" ht="35.25" customHeight="1">
      <c r="A3" s="69" t="s">
        <v>2</v>
      </c>
      <c r="B3" s="69"/>
      <c r="C3" s="70"/>
      <c r="D3" s="70"/>
      <c r="E3" s="70"/>
      <c r="F3" s="70"/>
      <c r="G3" s="70"/>
      <c r="H3" s="70"/>
    </row>
    <row r="4" spans="1:8" ht="18" customHeight="1">
      <c r="A4" s="6"/>
      <c r="B4" s="7"/>
      <c r="C4" s="8"/>
      <c r="D4" s="5"/>
      <c r="E4" s="5"/>
      <c r="F4" s="5"/>
      <c r="G4" s="5"/>
      <c r="H4" s="5"/>
    </row>
    <row r="5" spans="1:9" ht="16.5" customHeight="1">
      <c r="A5" s="69" t="s">
        <v>3</v>
      </c>
      <c r="B5" s="69"/>
      <c r="C5" s="9"/>
      <c r="D5" s="5"/>
      <c r="E5" s="5"/>
      <c r="F5" s="5"/>
      <c r="G5" s="5"/>
      <c r="H5" s="5"/>
      <c r="I5" s="5"/>
    </row>
    <row r="6" spans="1:8" ht="12.75" customHeight="1">
      <c r="A6" s="10" t="s">
        <v>4</v>
      </c>
      <c r="B6" s="5"/>
      <c r="C6" s="8"/>
      <c r="D6" s="5"/>
      <c r="E6" s="5"/>
      <c r="F6" s="5"/>
      <c r="G6" s="5"/>
      <c r="H6" s="5"/>
    </row>
    <row r="7" spans="2:11" ht="15.75" customHeight="1">
      <c r="B7" s="5"/>
      <c r="C7" s="8"/>
      <c r="D7" s="5"/>
      <c r="E7" s="5"/>
      <c r="F7" s="5"/>
      <c r="G7" s="5"/>
      <c r="H7" s="5"/>
      <c r="I7" s="11"/>
      <c r="J7" s="12"/>
      <c r="K7" s="13"/>
    </row>
    <row r="8" spans="1:11" ht="34.5" customHeight="1">
      <c r="A8" s="69" t="s">
        <v>5</v>
      </c>
      <c r="B8" s="69"/>
      <c r="C8" s="9"/>
      <c r="D8" s="5"/>
      <c r="E8" s="5"/>
      <c r="F8" s="5"/>
      <c r="G8" s="5"/>
      <c r="H8" s="5"/>
      <c r="I8" s="11"/>
      <c r="J8" s="12"/>
      <c r="K8" s="13"/>
    </row>
    <row r="9" spans="1:11" ht="9" customHeight="1">
      <c r="A9" s="5"/>
      <c r="B9" s="5"/>
      <c r="C9" s="14"/>
      <c r="D9" s="5"/>
      <c r="E9" s="5"/>
      <c r="F9" s="5"/>
      <c r="G9" s="5"/>
      <c r="H9" s="5"/>
      <c r="I9" s="11"/>
      <c r="J9" s="12"/>
      <c r="K9" s="13"/>
    </row>
    <row r="10" spans="1:9" ht="27" customHeight="1">
      <c r="A10" s="67" t="s">
        <v>6</v>
      </c>
      <c r="B10" s="67"/>
      <c r="C10" s="67"/>
      <c r="D10" s="67"/>
      <c r="E10" s="67"/>
      <c r="F10" s="67"/>
      <c r="G10" s="67"/>
      <c r="H10" s="67"/>
      <c r="I10" s="15"/>
    </row>
    <row r="11" ht="9" customHeight="1"/>
    <row r="12" spans="1:11" ht="15.75" customHeight="1">
      <c r="A12" s="71" t="s">
        <v>7</v>
      </c>
      <c r="B12" s="72" t="s">
        <v>8</v>
      </c>
      <c r="C12" s="72"/>
      <c r="D12" s="71" t="s">
        <v>9</v>
      </c>
      <c r="E12" s="73" t="s">
        <v>10</v>
      </c>
      <c r="F12" s="71" t="s">
        <v>11</v>
      </c>
      <c r="G12" s="71" t="s">
        <v>12</v>
      </c>
      <c r="H12" s="74" t="s">
        <v>13</v>
      </c>
      <c r="I12" s="11"/>
      <c r="J12" s="12"/>
      <c r="K12" s="13"/>
    </row>
    <row r="13" spans="1:11" ht="21" customHeight="1">
      <c r="A13" s="71"/>
      <c r="B13" s="17" t="s">
        <v>14</v>
      </c>
      <c r="C13" s="16" t="s">
        <v>15</v>
      </c>
      <c r="D13" s="71"/>
      <c r="E13" s="73"/>
      <c r="F13" s="71"/>
      <c r="G13" s="71"/>
      <c r="H13" s="74"/>
      <c r="I13" s="11"/>
      <c r="J13" s="12"/>
      <c r="K13" s="13"/>
    </row>
    <row r="14" spans="1:11" ht="9" customHeight="1">
      <c r="A14" s="18">
        <v>1</v>
      </c>
      <c r="B14" s="18">
        <v>2</v>
      </c>
      <c r="C14" s="18">
        <v>3</v>
      </c>
      <c r="D14" s="18">
        <v>4</v>
      </c>
      <c r="E14" s="19">
        <v>5</v>
      </c>
      <c r="F14" s="18">
        <v>6</v>
      </c>
      <c r="G14" s="18">
        <v>7</v>
      </c>
      <c r="H14" s="18">
        <v>8</v>
      </c>
      <c r="I14" s="11"/>
      <c r="J14" s="12"/>
      <c r="K14" s="13"/>
    </row>
    <row r="15" spans="1:9" ht="21" customHeight="1">
      <c r="A15" s="20">
        <v>2019</v>
      </c>
      <c r="B15" s="21">
        <v>43770</v>
      </c>
      <c r="C15" s="21">
        <v>43799</v>
      </c>
      <c r="D15" s="20">
        <v>30</v>
      </c>
      <c r="E15" s="22"/>
      <c r="F15" s="23">
        <f>2000000</f>
        <v>2000000</v>
      </c>
      <c r="G15" s="24">
        <f>C5</f>
        <v>0</v>
      </c>
      <c r="H15" s="25">
        <f>(D15*F15*G15)/365</f>
        <v>0</v>
      </c>
      <c r="I15" s="15"/>
    </row>
    <row r="16" spans="1:9" ht="21" customHeight="1">
      <c r="A16" s="20">
        <v>2019</v>
      </c>
      <c r="B16" s="26">
        <v>43800</v>
      </c>
      <c r="C16" s="26">
        <v>43830</v>
      </c>
      <c r="D16" s="27">
        <v>31</v>
      </c>
      <c r="E16" s="28"/>
      <c r="F16" s="23">
        <f>F15-E15</f>
        <v>2000000</v>
      </c>
      <c r="G16" s="29">
        <f>G15</f>
        <v>0</v>
      </c>
      <c r="H16" s="30">
        <f>(D16*F16*G16)/365</f>
        <v>0</v>
      </c>
      <c r="I16" s="31"/>
    </row>
    <row r="17" spans="1:9" ht="21" customHeight="1">
      <c r="A17" s="75" t="s">
        <v>16</v>
      </c>
      <c r="B17" s="75"/>
      <c r="C17" s="75"/>
      <c r="D17" s="32">
        <f>SUM(D15:D16)</f>
        <v>61</v>
      </c>
      <c r="E17" s="33">
        <f>SUM(E15:E16)</f>
        <v>0</v>
      </c>
      <c r="F17" s="34"/>
      <c r="G17" s="35"/>
      <c r="H17" s="36">
        <f>SUM(H15:H16)</f>
        <v>0</v>
      </c>
      <c r="I17" s="15"/>
    </row>
    <row r="18" spans="1:9" ht="21" customHeight="1">
      <c r="A18" s="20">
        <v>2020</v>
      </c>
      <c r="B18" s="21">
        <v>43831</v>
      </c>
      <c r="C18" s="21">
        <v>43861</v>
      </c>
      <c r="D18" s="20">
        <v>31</v>
      </c>
      <c r="E18" s="37"/>
      <c r="F18" s="23">
        <f>F16-E16</f>
        <v>2000000</v>
      </c>
      <c r="G18" s="24">
        <f>G15</f>
        <v>0</v>
      </c>
      <c r="H18" s="25">
        <f aca="true" t="shared" si="0" ref="H18:H29">(D18*F18*G18)/366</f>
        <v>0</v>
      </c>
      <c r="I18" s="15"/>
    </row>
    <row r="19" spans="1:9" ht="21" customHeight="1">
      <c r="A19" s="20">
        <v>2020</v>
      </c>
      <c r="B19" s="21">
        <v>43862</v>
      </c>
      <c r="C19" s="21">
        <v>43890</v>
      </c>
      <c r="D19" s="20">
        <v>29</v>
      </c>
      <c r="E19" s="37"/>
      <c r="F19" s="23">
        <f aca="true" t="shared" si="1" ref="F19:F29">F18-E18</f>
        <v>2000000</v>
      </c>
      <c r="G19" s="24">
        <f>G15</f>
        <v>0</v>
      </c>
      <c r="H19" s="25">
        <f t="shared" si="0"/>
        <v>0</v>
      </c>
      <c r="I19" s="15"/>
    </row>
    <row r="20" spans="1:9" ht="21" customHeight="1">
      <c r="A20" s="20">
        <v>2020</v>
      </c>
      <c r="B20" s="21">
        <v>43891</v>
      </c>
      <c r="C20" s="21">
        <v>43921</v>
      </c>
      <c r="D20" s="20">
        <v>31</v>
      </c>
      <c r="E20" s="37"/>
      <c r="F20" s="23">
        <f t="shared" si="1"/>
        <v>2000000</v>
      </c>
      <c r="G20" s="24">
        <f>G15</f>
        <v>0</v>
      </c>
      <c r="H20" s="25">
        <f t="shared" si="0"/>
        <v>0</v>
      </c>
      <c r="I20" s="15"/>
    </row>
    <row r="21" spans="1:9" ht="21" customHeight="1">
      <c r="A21" s="20">
        <v>2020</v>
      </c>
      <c r="B21" s="21">
        <v>43922</v>
      </c>
      <c r="C21" s="21">
        <v>43951</v>
      </c>
      <c r="D21" s="20">
        <v>30</v>
      </c>
      <c r="E21" s="37"/>
      <c r="F21" s="23">
        <f t="shared" si="1"/>
        <v>2000000</v>
      </c>
      <c r="G21" s="24">
        <f>G15</f>
        <v>0</v>
      </c>
      <c r="H21" s="25">
        <f t="shared" si="0"/>
        <v>0</v>
      </c>
      <c r="I21" s="15"/>
    </row>
    <row r="22" spans="1:9" ht="21" customHeight="1">
      <c r="A22" s="20">
        <v>2020</v>
      </c>
      <c r="B22" s="21">
        <v>43952</v>
      </c>
      <c r="C22" s="21">
        <v>43982</v>
      </c>
      <c r="D22" s="20">
        <v>31</v>
      </c>
      <c r="E22" s="37"/>
      <c r="F22" s="23">
        <f t="shared" si="1"/>
        <v>2000000</v>
      </c>
      <c r="G22" s="24">
        <f>G15</f>
        <v>0</v>
      </c>
      <c r="H22" s="25">
        <f t="shared" si="0"/>
        <v>0</v>
      </c>
      <c r="I22" s="15"/>
    </row>
    <row r="23" spans="1:9" ht="21" customHeight="1">
      <c r="A23" s="20">
        <v>2020</v>
      </c>
      <c r="B23" s="21">
        <v>43983</v>
      </c>
      <c r="C23" s="21">
        <v>44012</v>
      </c>
      <c r="D23" s="20">
        <v>30</v>
      </c>
      <c r="E23" s="37"/>
      <c r="F23" s="23">
        <f t="shared" si="1"/>
        <v>2000000</v>
      </c>
      <c r="G23" s="24">
        <f>G15</f>
        <v>0</v>
      </c>
      <c r="H23" s="25">
        <f t="shared" si="0"/>
        <v>0</v>
      </c>
      <c r="I23" s="15"/>
    </row>
    <row r="24" spans="1:9" ht="21" customHeight="1">
      <c r="A24" s="20">
        <v>2020</v>
      </c>
      <c r="B24" s="21">
        <v>44013</v>
      </c>
      <c r="C24" s="21">
        <v>44043</v>
      </c>
      <c r="D24" s="20">
        <v>31</v>
      </c>
      <c r="E24" s="37"/>
      <c r="F24" s="23">
        <f t="shared" si="1"/>
        <v>2000000</v>
      </c>
      <c r="G24" s="24">
        <f>G15</f>
        <v>0</v>
      </c>
      <c r="H24" s="25">
        <f t="shared" si="0"/>
        <v>0</v>
      </c>
      <c r="I24" s="15"/>
    </row>
    <row r="25" spans="1:9" ht="21" customHeight="1">
      <c r="A25" s="20">
        <v>2020</v>
      </c>
      <c r="B25" s="21">
        <v>44044</v>
      </c>
      <c r="C25" s="21">
        <v>44074</v>
      </c>
      <c r="D25" s="20">
        <v>31</v>
      </c>
      <c r="E25" s="37"/>
      <c r="F25" s="23">
        <f t="shared" si="1"/>
        <v>2000000</v>
      </c>
      <c r="G25" s="24">
        <f>G15</f>
        <v>0</v>
      </c>
      <c r="H25" s="25">
        <f t="shared" si="0"/>
        <v>0</v>
      </c>
      <c r="I25" s="15"/>
    </row>
    <row r="26" spans="1:9" ht="21" customHeight="1">
      <c r="A26" s="20">
        <v>2020</v>
      </c>
      <c r="B26" s="21">
        <v>44075</v>
      </c>
      <c r="C26" s="21">
        <v>44104</v>
      </c>
      <c r="D26" s="20">
        <v>30</v>
      </c>
      <c r="E26" s="37"/>
      <c r="F26" s="23">
        <f t="shared" si="1"/>
        <v>2000000</v>
      </c>
      <c r="G26" s="24">
        <f>G15</f>
        <v>0</v>
      </c>
      <c r="H26" s="25">
        <f t="shared" si="0"/>
        <v>0</v>
      </c>
      <c r="I26" s="15"/>
    </row>
    <row r="27" spans="1:9" ht="21" customHeight="1">
      <c r="A27" s="20">
        <v>2020</v>
      </c>
      <c r="B27" s="21">
        <v>44105</v>
      </c>
      <c r="C27" s="21">
        <v>44135</v>
      </c>
      <c r="D27" s="20">
        <v>31</v>
      </c>
      <c r="E27" s="37"/>
      <c r="F27" s="23">
        <f t="shared" si="1"/>
        <v>2000000</v>
      </c>
      <c r="G27" s="24">
        <f>G15</f>
        <v>0</v>
      </c>
      <c r="H27" s="25">
        <f t="shared" si="0"/>
        <v>0</v>
      </c>
      <c r="I27" s="15"/>
    </row>
    <row r="28" spans="1:9" ht="21" customHeight="1">
      <c r="A28" s="20">
        <v>2020</v>
      </c>
      <c r="B28" s="21">
        <v>44136</v>
      </c>
      <c r="C28" s="21">
        <v>44165</v>
      </c>
      <c r="D28" s="20">
        <v>30</v>
      </c>
      <c r="E28" s="37"/>
      <c r="F28" s="23">
        <f t="shared" si="1"/>
        <v>2000000</v>
      </c>
      <c r="G28" s="24">
        <f>G15</f>
        <v>0</v>
      </c>
      <c r="H28" s="25">
        <f t="shared" si="0"/>
        <v>0</v>
      </c>
      <c r="I28" s="31"/>
    </row>
    <row r="29" spans="1:9" ht="21" customHeight="1">
      <c r="A29" s="20">
        <v>2020</v>
      </c>
      <c r="B29" s="26">
        <v>44166</v>
      </c>
      <c r="C29" s="26">
        <v>44196</v>
      </c>
      <c r="D29" s="27">
        <v>31</v>
      </c>
      <c r="E29" s="38">
        <v>50000</v>
      </c>
      <c r="F29" s="39">
        <f t="shared" si="1"/>
        <v>2000000</v>
      </c>
      <c r="G29" s="29">
        <f>G15</f>
        <v>0</v>
      </c>
      <c r="H29" s="30">
        <f t="shared" si="0"/>
        <v>0</v>
      </c>
      <c r="I29" s="31"/>
    </row>
    <row r="30" spans="1:9" ht="21" customHeight="1">
      <c r="A30" s="75" t="s">
        <v>17</v>
      </c>
      <c r="B30" s="75"/>
      <c r="C30" s="75"/>
      <c r="D30" s="32">
        <f>SUM(D18:D29)</f>
        <v>366</v>
      </c>
      <c r="E30" s="33">
        <f>SUM(E18:E29)</f>
        <v>50000</v>
      </c>
      <c r="F30" s="34"/>
      <c r="G30" s="35"/>
      <c r="H30" s="36">
        <f>SUM(H18:H29)</f>
        <v>0</v>
      </c>
      <c r="I30" s="15"/>
    </row>
    <row r="31" spans="1:9" ht="21" customHeight="1">
      <c r="A31" s="40">
        <v>2021</v>
      </c>
      <c r="B31" s="41">
        <v>44197</v>
      </c>
      <c r="C31" s="41">
        <v>44227</v>
      </c>
      <c r="D31" s="40">
        <v>31</v>
      </c>
      <c r="E31" s="37"/>
      <c r="F31" s="42">
        <f>F29-E29</f>
        <v>1950000</v>
      </c>
      <c r="G31" s="43">
        <f>G15</f>
        <v>0</v>
      </c>
      <c r="H31" s="44">
        <f aca="true" t="shared" si="2" ref="H31:H42">(D31*F31*G31)/365</f>
        <v>0</v>
      </c>
      <c r="I31" s="15"/>
    </row>
    <row r="32" spans="1:9" ht="21" customHeight="1">
      <c r="A32" s="20">
        <v>2021</v>
      </c>
      <c r="B32" s="21">
        <v>44228</v>
      </c>
      <c r="C32" s="21">
        <v>44255</v>
      </c>
      <c r="D32" s="20">
        <v>28</v>
      </c>
      <c r="E32" s="37"/>
      <c r="F32" s="23">
        <f aca="true" t="shared" si="3" ref="F32:F42">F31-E31</f>
        <v>1950000</v>
      </c>
      <c r="G32" s="24">
        <f>G15</f>
        <v>0</v>
      </c>
      <c r="H32" s="25">
        <f t="shared" si="2"/>
        <v>0</v>
      </c>
      <c r="I32" s="15"/>
    </row>
    <row r="33" spans="1:9" ht="21" customHeight="1">
      <c r="A33" s="20">
        <v>2021</v>
      </c>
      <c r="B33" s="21">
        <v>44256</v>
      </c>
      <c r="C33" s="21">
        <v>44286</v>
      </c>
      <c r="D33" s="20">
        <v>31</v>
      </c>
      <c r="E33" s="37"/>
      <c r="F33" s="23">
        <f t="shared" si="3"/>
        <v>1950000</v>
      </c>
      <c r="G33" s="24">
        <f>G15</f>
        <v>0</v>
      </c>
      <c r="H33" s="25">
        <f t="shared" si="2"/>
        <v>0</v>
      </c>
      <c r="I33" s="15"/>
    </row>
    <row r="34" spans="1:9" ht="21" customHeight="1">
      <c r="A34" s="20">
        <v>2021</v>
      </c>
      <c r="B34" s="21">
        <v>44287</v>
      </c>
      <c r="C34" s="21">
        <v>44316</v>
      </c>
      <c r="D34" s="20">
        <v>30</v>
      </c>
      <c r="E34" s="37"/>
      <c r="F34" s="23">
        <f t="shared" si="3"/>
        <v>1950000</v>
      </c>
      <c r="G34" s="24">
        <f>G15</f>
        <v>0</v>
      </c>
      <c r="H34" s="25">
        <f t="shared" si="2"/>
        <v>0</v>
      </c>
      <c r="I34" s="15"/>
    </row>
    <row r="35" spans="1:9" ht="21" customHeight="1">
      <c r="A35" s="20">
        <v>2021</v>
      </c>
      <c r="B35" s="21">
        <v>44317</v>
      </c>
      <c r="C35" s="21">
        <v>44347</v>
      </c>
      <c r="D35" s="20">
        <v>31</v>
      </c>
      <c r="E35" s="37"/>
      <c r="F35" s="23">
        <f t="shared" si="3"/>
        <v>1950000</v>
      </c>
      <c r="G35" s="24">
        <f>G15</f>
        <v>0</v>
      </c>
      <c r="H35" s="25">
        <f t="shared" si="2"/>
        <v>0</v>
      </c>
      <c r="I35" s="15"/>
    </row>
    <row r="36" spans="1:9" ht="21" customHeight="1">
      <c r="A36" s="20">
        <v>2021</v>
      </c>
      <c r="B36" s="21">
        <v>44348</v>
      </c>
      <c r="C36" s="21">
        <v>44377</v>
      </c>
      <c r="D36" s="20">
        <v>30</v>
      </c>
      <c r="E36" s="37"/>
      <c r="F36" s="23">
        <f t="shared" si="3"/>
        <v>1950000</v>
      </c>
      <c r="G36" s="24">
        <f>G15</f>
        <v>0</v>
      </c>
      <c r="H36" s="25">
        <f t="shared" si="2"/>
        <v>0</v>
      </c>
      <c r="I36" s="15"/>
    </row>
    <row r="37" spans="1:9" ht="21" customHeight="1">
      <c r="A37" s="20">
        <v>2021</v>
      </c>
      <c r="B37" s="21">
        <v>44378</v>
      </c>
      <c r="C37" s="21">
        <v>44408</v>
      </c>
      <c r="D37" s="20">
        <v>31</v>
      </c>
      <c r="E37" s="37"/>
      <c r="F37" s="23">
        <f t="shared" si="3"/>
        <v>1950000</v>
      </c>
      <c r="G37" s="24">
        <f>G15</f>
        <v>0</v>
      </c>
      <c r="H37" s="25">
        <f t="shared" si="2"/>
        <v>0</v>
      </c>
      <c r="I37" s="15"/>
    </row>
    <row r="38" spans="1:9" ht="21" customHeight="1">
      <c r="A38" s="20">
        <v>2021</v>
      </c>
      <c r="B38" s="21">
        <v>44409</v>
      </c>
      <c r="C38" s="21">
        <v>44439</v>
      </c>
      <c r="D38" s="20">
        <v>31</v>
      </c>
      <c r="E38" s="37"/>
      <c r="F38" s="23">
        <f t="shared" si="3"/>
        <v>1950000</v>
      </c>
      <c r="G38" s="24">
        <f>G15</f>
        <v>0</v>
      </c>
      <c r="H38" s="25">
        <f t="shared" si="2"/>
        <v>0</v>
      </c>
      <c r="I38" s="15"/>
    </row>
    <row r="39" spans="1:9" ht="21" customHeight="1">
      <c r="A39" s="20">
        <v>2021</v>
      </c>
      <c r="B39" s="21">
        <v>44440</v>
      </c>
      <c r="C39" s="21">
        <v>44469</v>
      </c>
      <c r="D39" s="20">
        <v>30</v>
      </c>
      <c r="E39" s="37"/>
      <c r="F39" s="23">
        <f t="shared" si="3"/>
        <v>1950000</v>
      </c>
      <c r="G39" s="24">
        <f>G15</f>
        <v>0</v>
      </c>
      <c r="H39" s="25">
        <f t="shared" si="2"/>
        <v>0</v>
      </c>
      <c r="I39" s="15"/>
    </row>
    <row r="40" spans="1:9" ht="21" customHeight="1">
      <c r="A40" s="20">
        <v>2021</v>
      </c>
      <c r="B40" s="21">
        <v>44470</v>
      </c>
      <c r="C40" s="21">
        <v>44500</v>
      </c>
      <c r="D40" s="20">
        <v>31</v>
      </c>
      <c r="E40" s="37"/>
      <c r="F40" s="23">
        <f t="shared" si="3"/>
        <v>1950000</v>
      </c>
      <c r="G40" s="24">
        <f>G15</f>
        <v>0</v>
      </c>
      <c r="H40" s="25">
        <f t="shared" si="2"/>
        <v>0</v>
      </c>
      <c r="I40" s="15"/>
    </row>
    <row r="41" spans="1:9" ht="21" customHeight="1">
      <c r="A41" s="20">
        <v>2021</v>
      </c>
      <c r="B41" s="21">
        <v>44501</v>
      </c>
      <c r="C41" s="21">
        <v>44530</v>
      </c>
      <c r="D41" s="20">
        <v>30</v>
      </c>
      <c r="E41" s="37"/>
      <c r="F41" s="23">
        <f t="shared" si="3"/>
        <v>1950000</v>
      </c>
      <c r="G41" s="24">
        <f>G15</f>
        <v>0</v>
      </c>
      <c r="H41" s="25">
        <f t="shared" si="2"/>
        <v>0</v>
      </c>
      <c r="I41" s="31"/>
    </row>
    <row r="42" spans="1:9" ht="21" customHeight="1">
      <c r="A42" s="20">
        <v>2021</v>
      </c>
      <c r="B42" s="26">
        <v>44531</v>
      </c>
      <c r="C42" s="26">
        <v>44561</v>
      </c>
      <c r="D42" s="27">
        <v>31</v>
      </c>
      <c r="E42" s="38">
        <v>50000</v>
      </c>
      <c r="F42" s="39">
        <f t="shared" si="3"/>
        <v>1950000</v>
      </c>
      <c r="G42" s="29">
        <f>G15</f>
        <v>0</v>
      </c>
      <c r="H42" s="30">
        <f t="shared" si="2"/>
        <v>0</v>
      </c>
      <c r="I42" s="31"/>
    </row>
    <row r="43" spans="1:9" ht="21" customHeight="1">
      <c r="A43" s="75" t="s">
        <v>18</v>
      </c>
      <c r="B43" s="75"/>
      <c r="C43" s="75"/>
      <c r="D43" s="32">
        <f>SUM(D31:D42)</f>
        <v>365</v>
      </c>
      <c r="E43" s="33">
        <f>SUM(E31:E42)</f>
        <v>50000</v>
      </c>
      <c r="F43" s="34"/>
      <c r="G43" s="35"/>
      <c r="H43" s="36">
        <f>SUM(H31:H42)</f>
        <v>0</v>
      </c>
      <c r="I43" s="15"/>
    </row>
    <row r="44" spans="1:9" ht="21" customHeight="1">
      <c r="A44" s="40">
        <v>2022</v>
      </c>
      <c r="B44" s="41">
        <v>44562</v>
      </c>
      <c r="C44" s="41">
        <v>44592</v>
      </c>
      <c r="D44" s="40">
        <v>31</v>
      </c>
      <c r="E44" s="45"/>
      <c r="F44" s="42">
        <f>F42-E42</f>
        <v>1900000</v>
      </c>
      <c r="G44" s="43">
        <f>G15</f>
        <v>0</v>
      </c>
      <c r="H44" s="44">
        <f aca="true" t="shared" si="4" ref="H44:H55">(D44*F44*G44)/365</f>
        <v>0</v>
      </c>
      <c r="I44" s="15"/>
    </row>
    <row r="45" spans="1:9" ht="21" customHeight="1">
      <c r="A45" s="20">
        <v>2022</v>
      </c>
      <c r="B45" s="21">
        <v>44593</v>
      </c>
      <c r="C45" s="21">
        <v>44620</v>
      </c>
      <c r="D45" s="20">
        <v>28</v>
      </c>
      <c r="E45" s="37"/>
      <c r="F45" s="23">
        <f aca="true" t="shared" si="5" ref="F45:F55">F44-E44</f>
        <v>1900000</v>
      </c>
      <c r="G45" s="24">
        <f>G15</f>
        <v>0</v>
      </c>
      <c r="H45" s="25">
        <f t="shared" si="4"/>
        <v>0</v>
      </c>
      <c r="I45" s="15"/>
    </row>
    <row r="46" spans="1:9" ht="21" customHeight="1">
      <c r="A46" s="20">
        <v>2022</v>
      </c>
      <c r="B46" s="21">
        <v>44621</v>
      </c>
      <c r="C46" s="21">
        <v>44651</v>
      </c>
      <c r="D46" s="20">
        <v>31</v>
      </c>
      <c r="E46" s="37"/>
      <c r="F46" s="23">
        <f t="shared" si="5"/>
        <v>1900000</v>
      </c>
      <c r="G46" s="24">
        <f>G15</f>
        <v>0</v>
      </c>
      <c r="H46" s="25">
        <f t="shared" si="4"/>
        <v>0</v>
      </c>
      <c r="I46" s="15"/>
    </row>
    <row r="47" spans="1:9" ht="21" customHeight="1">
      <c r="A47" s="20">
        <v>2022</v>
      </c>
      <c r="B47" s="21">
        <v>44652</v>
      </c>
      <c r="C47" s="21">
        <v>44681</v>
      </c>
      <c r="D47" s="20">
        <v>30</v>
      </c>
      <c r="E47" s="37"/>
      <c r="F47" s="23">
        <f t="shared" si="5"/>
        <v>1900000</v>
      </c>
      <c r="G47" s="24">
        <f>G15</f>
        <v>0</v>
      </c>
      <c r="H47" s="25">
        <f t="shared" si="4"/>
        <v>0</v>
      </c>
      <c r="I47" s="15"/>
    </row>
    <row r="48" spans="1:9" ht="21" customHeight="1">
      <c r="A48" s="20">
        <v>2022</v>
      </c>
      <c r="B48" s="21">
        <v>44682</v>
      </c>
      <c r="C48" s="21">
        <v>44712</v>
      </c>
      <c r="D48" s="20">
        <v>31</v>
      </c>
      <c r="E48" s="37"/>
      <c r="F48" s="23">
        <f t="shared" si="5"/>
        <v>1900000</v>
      </c>
      <c r="G48" s="24">
        <f>G15</f>
        <v>0</v>
      </c>
      <c r="H48" s="25">
        <f t="shared" si="4"/>
        <v>0</v>
      </c>
      <c r="I48" s="15"/>
    </row>
    <row r="49" spans="1:9" ht="21" customHeight="1">
      <c r="A49" s="20">
        <v>2022</v>
      </c>
      <c r="B49" s="21">
        <v>44713</v>
      </c>
      <c r="C49" s="21">
        <v>44742</v>
      </c>
      <c r="D49" s="20">
        <v>30</v>
      </c>
      <c r="E49" s="37"/>
      <c r="F49" s="23">
        <f t="shared" si="5"/>
        <v>1900000</v>
      </c>
      <c r="G49" s="24">
        <f>G15</f>
        <v>0</v>
      </c>
      <c r="H49" s="25">
        <f t="shared" si="4"/>
        <v>0</v>
      </c>
      <c r="I49" s="15"/>
    </row>
    <row r="50" spans="1:9" ht="21" customHeight="1">
      <c r="A50" s="20">
        <v>2022</v>
      </c>
      <c r="B50" s="21">
        <v>44743</v>
      </c>
      <c r="C50" s="21">
        <v>44773</v>
      </c>
      <c r="D50" s="20">
        <v>31</v>
      </c>
      <c r="E50" s="37"/>
      <c r="F50" s="23">
        <f t="shared" si="5"/>
        <v>1900000</v>
      </c>
      <c r="G50" s="24">
        <f>G15</f>
        <v>0</v>
      </c>
      <c r="H50" s="25">
        <f t="shared" si="4"/>
        <v>0</v>
      </c>
      <c r="I50" s="15"/>
    </row>
    <row r="51" spans="1:9" ht="21" customHeight="1">
      <c r="A51" s="20">
        <v>2022</v>
      </c>
      <c r="B51" s="21">
        <v>44774</v>
      </c>
      <c r="C51" s="21">
        <v>44804</v>
      </c>
      <c r="D51" s="20">
        <v>31</v>
      </c>
      <c r="E51" s="37"/>
      <c r="F51" s="23">
        <f t="shared" si="5"/>
        <v>1900000</v>
      </c>
      <c r="G51" s="24">
        <f>G15</f>
        <v>0</v>
      </c>
      <c r="H51" s="25">
        <f t="shared" si="4"/>
        <v>0</v>
      </c>
      <c r="I51" s="15"/>
    </row>
    <row r="52" spans="1:9" ht="21" customHeight="1">
      <c r="A52" s="20">
        <v>2022</v>
      </c>
      <c r="B52" s="21">
        <v>44805</v>
      </c>
      <c r="C52" s="21">
        <v>44834</v>
      </c>
      <c r="D52" s="20">
        <v>30</v>
      </c>
      <c r="E52" s="37"/>
      <c r="F52" s="23">
        <f t="shared" si="5"/>
        <v>1900000</v>
      </c>
      <c r="G52" s="24">
        <f>G15</f>
        <v>0</v>
      </c>
      <c r="H52" s="25">
        <f t="shared" si="4"/>
        <v>0</v>
      </c>
      <c r="I52" s="15"/>
    </row>
    <row r="53" spans="1:9" ht="21" customHeight="1">
      <c r="A53" s="20">
        <v>2022</v>
      </c>
      <c r="B53" s="21">
        <v>44835</v>
      </c>
      <c r="C53" s="21">
        <v>44865</v>
      </c>
      <c r="D53" s="20">
        <v>31</v>
      </c>
      <c r="E53" s="37"/>
      <c r="F53" s="23">
        <f t="shared" si="5"/>
        <v>1900000</v>
      </c>
      <c r="G53" s="24">
        <f>G15</f>
        <v>0</v>
      </c>
      <c r="H53" s="25">
        <f t="shared" si="4"/>
        <v>0</v>
      </c>
      <c r="I53" s="15"/>
    </row>
    <row r="54" spans="1:9" ht="21" customHeight="1">
      <c r="A54" s="20">
        <v>2022</v>
      </c>
      <c r="B54" s="21">
        <v>44866</v>
      </c>
      <c r="C54" s="21">
        <v>44895</v>
      </c>
      <c r="D54" s="20">
        <v>30</v>
      </c>
      <c r="E54" s="37"/>
      <c r="F54" s="23">
        <f t="shared" si="5"/>
        <v>1900000</v>
      </c>
      <c r="G54" s="24">
        <f>G15</f>
        <v>0</v>
      </c>
      <c r="H54" s="25">
        <f t="shared" si="4"/>
        <v>0</v>
      </c>
      <c r="I54" s="31"/>
    </row>
    <row r="55" spans="1:9" ht="21" customHeight="1">
      <c r="A55" s="20">
        <v>2022</v>
      </c>
      <c r="B55" s="26">
        <v>44896</v>
      </c>
      <c r="C55" s="26">
        <v>44926</v>
      </c>
      <c r="D55" s="27">
        <v>31</v>
      </c>
      <c r="E55" s="38">
        <v>50000</v>
      </c>
      <c r="F55" s="39">
        <f t="shared" si="5"/>
        <v>1900000</v>
      </c>
      <c r="G55" s="29">
        <f>G15</f>
        <v>0</v>
      </c>
      <c r="H55" s="30">
        <f t="shared" si="4"/>
        <v>0</v>
      </c>
      <c r="I55" s="31"/>
    </row>
    <row r="56" spans="1:9" ht="21" customHeight="1">
      <c r="A56" s="75" t="s">
        <v>19</v>
      </c>
      <c r="B56" s="75"/>
      <c r="C56" s="75"/>
      <c r="D56" s="32">
        <f>SUM(D44:D55)</f>
        <v>365</v>
      </c>
      <c r="E56" s="33">
        <f>SUM(E44:E55)</f>
        <v>50000</v>
      </c>
      <c r="F56" s="34"/>
      <c r="G56" s="35"/>
      <c r="H56" s="36">
        <f>SUM(H44:H55)</f>
        <v>0</v>
      </c>
      <c r="I56" s="15"/>
    </row>
    <row r="57" spans="1:9" ht="21" customHeight="1">
      <c r="A57" s="40">
        <v>2023</v>
      </c>
      <c r="B57" s="41">
        <v>44927</v>
      </c>
      <c r="C57" s="41">
        <v>44957</v>
      </c>
      <c r="D57" s="40">
        <v>31</v>
      </c>
      <c r="E57" s="37"/>
      <c r="F57" s="42">
        <f>F55-E55</f>
        <v>1850000</v>
      </c>
      <c r="G57" s="43">
        <f>G15</f>
        <v>0</v>
      </c>
      <c r="H57" s="44">
        <f aca="true" t="shared" si="6" ref="H57:H68">(D57*F57*G57)/365</f>
        <v>0</v>
      </c>
      <c r="I57" s="15"/>
    </row>
    <row r="58" spans="1:9" ht="21" customHeight="1">
      <c r="A58" s="20">
        <v>2023</v>
      </c>
      <c r="B58" s="21">
        <v>44958</v>
      </c>
      <c r="C58" s="21">
        <v>44985</v>
      </c>
      <c r="D58" s="20">
        <v>28</v>
      </c>
      <c r="E58" s="37"/>
      <c r="F58" s="23">
        <f aca="true" t="shared" si="7" ref="F58:F68">F57-E57</f>
        <v>1850000</v>
      </c>
      <c r="G58" s="24">
        <f>G15</f>
        <v>0</v>
      </c>
      <c r="H58" s="25">
        <f t="shared" si="6"/>
        <v>0</v>
      </c>
      <c r="I58" s="15"/>
    </row>
    <row r="59" spans="1:9" ht="21" customHeight="1">
      <c r="A59" s="20">
        <v>2023</v>
      </c>
      <c r="B59" s="21">
        <v>44986</v>
      </c>
      <c r="C59" s="21">
        <v>45016</v>
      </c>
      <c r="D59" s="20">
        <v>31</v>
      </c>
      <c r="E59" s="37"/>
      <c r="F59" s="23">
        <f t="shared" si="7"/>
        <v>1850000</v>
      </c>
      <c r="G59" s="24">
        <f>G15</f>
        <v>0</v>
      </c>
      <c r="H59" s="25">
        <f t="shared" si="6"/>
        <v>0</v>
      </c>
      <c r="I59" s="15"/>
    </row>
    <row r="60" spans="1:9" ht="21" customHeight="1">
      <c r="A60" s="20">
        <v>2023</v>
      </c>
      <c r="B60" s="21">
        <v>45017</v>
      </c>
      <c r="C60" s="21">
        <v>45046</v>
      </c>
      <c r="D60" s="20">
        <v>30</v>
      </c>
      <c r="E60" s="37"/>
      <c r="F60" s="23">
        <f t="shared" si="7"/>
        <v>1850000</v>
      </c>
      <c r="G60" s="24">
        <f>G15</f>
        <v>0</v>
      </c>
      <c r="H60" s="25">
        <f t="shared" si="6"/>
        <v>0</v>
      </c>
      <c r="I60" s="15"/>
    </row>
    <row r="61" spans="1:9" ht="21" customHeight="1">
      <c r="A61" s="20">
        <v>2023</v>
      </c>
      <c r="B61" s="21">
        <v>45047</v>
      </c>
      <c r="C61" s="21">
        <v>45077</v>
      </c>
      <c r="D61" s="20">
        <v>31</v>
      </c>
      <c r="E61" s="37"/>
      <c r="F61" s="23">
        <f t="shared" si="7"/>
        <v>1850000</v>
      </c>
      <c r="G61" s="24">
        <f>G15</f>
        <v>0</v>
      </c>
      <c r="H61" s="25">
        <f t="shared" si="6"/>
        <v>0</v>
      </c>
      <c r="I61" s="15"/>
    </row>
    <row r="62" spans="1:9" ht="21" customHeight="1">
      <c r="A62" s="20">
        <v>2023</v>
      </c>
      <c r="B62" s="21">
        <v>45078</v>
      </c>
      <c r="C62" s="21">
        <v>45107</v>
      </c>
      <c r="D62" s="20">
        <v>30</v>
      </c>
      <c r="E62" s="37"/>
      <c r="F62" s="23">
        <f t="shared" si="7"/>
        <v>1850000</v>
      </c>
      <c r="G62" s="24">
        <f>G15</f>
        <v>0</v>
      </c>
      <c r="H62" s="25">
        <f t="shared" si="6"/>
        <v>0</v>
      </c>
      <c r="I62" s="15"/>
    </row>
    <row r="63" spans="1:9" ht="21" customHeight="1">
      <c r="A63" s="20">
        <v>2023</v>
      </c>
      <c r="B63" s="21">
        <v>45108</v>
      </c>
      <c r="C63" s="21">
        <v>45138</v>
      </c>
      <c r="D63" s="20">
        <v>31</v>
      </c>
      <c r="E63" s="37"/>
      <c r="F63" s="23">
        <f t="shared" si="7"/>
        <v>1850000</v>
      </c>
      <c r="G63" s="24">
        <f>G15</f>
        <v>0</v>
      </c>
      <c r="H63" s="25">
        <f t="shared" si="6"/>
        <v>0</v>
      </c>
      <c r="I63" s="15"/>
    </row>
    <row r="64" spans="1:9" ht="21" customHeight="1">
      <c r="A64" s="20">
        <v>2023</v>
      </c>
      <c r="B64" s="21">
        <v>45139</v>
      </c>
      <c r="C64" s="21">
        <v>45169</v>
      </c>
      <c r="D64" s="20">
        <v>31</v>
      </c>
      <c r="E64" s="37">
        <v>50000</v>
      </c>
      <c r="F64" s="23">
        <f t="shared" si="7"/>
        <v>1850000</v>
      </c>
      <c r="G64" s="24">
        <f>G15</f>
        <v>0</v>
      </c>
      <c r="H64" s="25">
        <f t="shared" si="6"/>
        <v>0</v>
      </c>
      <c r="I64" s="15"/>
    </row>
    <row r="65" spans="1:9" ht="21" customHeight="1">
      <c r="A65" s="20">
        <v>2023</v>
      </c>
      <c r="B65" s="21">
        <v>45170</v>
      </c>
      <c r="C65" s="21">
        <v>45199</v>
      </c>
      <c r="D65" s="20">
        <v>30</v>
      </c>
      <c r="E65" s="37"/>
      <c r="F65" s="23">
        <f t="shared" si="7"/>
        <v>1800000</v>
      </c>
      <c r="G65" s="24">
        <f>G15</f>
        <v>0</v>
      </c>
      <c r="H65" s="25">
        <f t="shared" si="6"/>
        <v>0</v>
      </c>
      <c r="I65" s="15"/>
    </row>
    <row r="66" spans="1:9" ht="21" customHeight="1">
      <c r="A66" s="20">
        <v>2023</v>
      </c>
      <c r="B66" s="21">
        <v>45200</v>
      </c>
      <c r="C66" s="21">
        <v>45230</v>
      </c>
      <c r="D66" s="20">
        <v>31</v>
      </c>
      <c r="E66" s="37"/>
      <c r="F66" s="23">
        <f t="shared" si="7"/>
        <v>1800000</v>
      </c>
      <c r="G66" s="24">
        <f>G15</f>
        <v>0</v>
      </c>
      <c r="H66" s="25">
        <f t="shared" si="6"/>
        <v>0</v>
      </c>
      <c r="I66" s="15"/>
    </row>
    <row r="67" spans="1:9" ht="21" customHeight="1">
      <c r="A67" s="20">
        <v>2023</v>
      </c>
      <c r="B67" s="21">
        <v>45231</v>
      </c>
      <c r="C67" s="21">
        <v>45260</v>
      </c>
      <c r="D67" s="20">
        <v>30</v>
      </c>
      <c r="E67" s="37"/>
      <c r="F67" s="23">
        <f t="shared" si="7"/>
        <v>1800000</v>
      </c>
      <c r="G67" s="24">
        <f>G15</f>
        <v>0</v>
      </c>
      <c r="H67" s="25">
        <f t="shared" si="6"/>
        <v>0</v>
      </c>
      <c r="I67" s="31"/>
    </row>
    <row r="68" spans="1:9" ht="21" customHeight="1">
      <c r="A68" s="20">
        <v>2023</v>
      </c>
      <c r="B68" s="26">
        <v>45261</v>
      </c>
      <c r="C68" s="26">
        <v>45291</v>
      </c>
      <c r="D68" s="27">
        <v>31</v>
      </c>
      <c r="E68" s="38">
        <v>50000</v>
      </c>
      <c r="F68" s="39">
        <f t="shared" si="7"/>
        <v>1800000</v>
      </c>
      <c r="G68" s="29">
        <f>G15</f>
        <v>0</v>
      </c>
      <c r="H68" s="30">
        <f t="shared" si="6"/>
        <v>0</v>
      </c>
      <c r="I68" s="31"/>
    </row>
    <row r="69" spans="1:9" ht="21" customHeight="1">
      <c r="A69" s="75" t="s">
        <v>20</v>
      </c>
      <c r="B69" s="75"/>
      <c r="C69" s="75"/>
      <c r="D69" s="32">
        <f>SUM(D57:D68)</f>
        <v>365</v>
      </c>
      <c r="E69" s="33">
        <f>SUM(E57:E68)</f>
        <v>100000</v>
      </c>
      <c r="F69" s="34"/>
      <c r="G69" s="35"/>
      <c r="H69" s="36">
        <f>SUM(H57:H68)</f>
        <v>0</v>
      </c>
      <c r="I69" s="15"/>
    </row>
    <row r="70" spans="1:9" ht="21" customHeight="1">
      <c r="A70" s="40">
        <v>2024</v>
      </c>
      <c r="B70" s="41">
        <v>45292</v>
      </c>
      <c r="C70" s="41">
        <v>45322</v>
      </c>
      <c r="D70" s="40">
        <v>31</v>
      </c>
      <c r="E70" s="37"/>
      <c r="F70" s="42">
        <f>F68-E68</f>
        <v>1750000</v>
      </c>
      <c r="G70" s="43">
        <f>G15</f>
        <v>0</v>
      </c>
      <c r="H70" s="44">
        <f aca="true" t="shared" si="8" ref="H70:H81">(D70*F70*G70)/366</f>
        <v>0</v>
      </c>
      <c r="I70" s="15"/>
    </row>
    <row r="71" spans="1:9" ht="21" customHeight="1">
      <c r="A71" s="20">
        <v>2024</v>
      </c>
      <c r="B71" s="21">
        <v>45323</v>
      </c>
      <c r="C71" s="21">
        <v>45351</v>
      </c>
      <c r="D71" s="20">
        <v>29</v>
      </c>
      <c r="E71" s="37"/>
      <c r="F71" s="23">
        <f aca="true" t="shared" si="9" ref="F71:F81">F70-E70</f>
        <v>1750000</v>
      </c>
      <c r="G71" s="24">
        <f>G15</f>
        <v>0</v>
      </c>
      <c r="H71" s="25">
        <f t="shared" si="8"/>
        <v>0</v>
      </c>
      <c r="I71" s="15"/>
    </row>
    <row r="72" spans="1:9" ht="21" customHeight="1">
      <c r="A72" s="20">
        <v>2024</v>
      </c>
      <c r="B72" s="21">
        <v>45352</v>
      </c>
      <c r="C72" s="21">
        <v>45382</v>
      </c>
      <c r="D72" s="20">
        <v>31</v>
      </c>
      <c r="E72" s="37"/>
      <c r="F72" s="23">
        <f t="shared" si="9"/>
        <v>1750000</v>
      </c>
      <c r="G72" s="24">
        <f>G15</f>
        <v>0</v>
      </c>
      <c r="H72" s="25">
        <f t="shared" si="8"/>
        <v>0</v>
      </c>
      <c r="I72" s="15"/>
    </row>
    <row r="73" spans="1:9" ht="21" customHeight="1">
      <c r="A73" s="20">
        <v>2024</v>
      </c>
      <c r="B73" s="21">
        <v>45383</v>
      </c>
      <c r="C73" s="21">
        <v>45412</v>
      </c>
      <c r="D73" s="20">
        <v>30</v>
      </c>
      <c r="E73" s="37">
        <v>50000</v>
      </c>
      <c r="F73" s="23">
        <f t="shared" si="9"/>
        <v>1750000</v>
      </c>
      <c r="G73" s="24">
        <f>G15</f>
        <v>0</v>
      </c>
      <c r="H73" s="25">
        <f t="shared" si="8"/>
        <v>0</v>
      </c>
      <c r="I73" s="15"/>
    </row>
    <row r="74" spans="1:9" ht="21" customHeight="1">
      <c r="A74" s="20">
        <v>2024</v>
      </c>
      <c r="B74" s="21">
        <v>45413</v>
      </c>
      <c r="C74" s="21">
        <v>45443</v>
      </c>
      <c r="D74" s="20">
        <v>31</v>
      </c>
      <c r="E74" s="37"/>
      <c r="F74" s="23">
        <f t="shared" si="9"/>
        <v>1700000</v>
      </c>
      <c r="G74" s="24">
        <f>G15</f>
        <v>0</v>
      </c>
      <c r="H74" s="25">
        <f t="shared" si="8"/>
        <v>0</v>
      </c>
      <c r="I74" s="15"/>
    </row>
    <row r="75" spans="1:9" ht="21" customHeight="1">
      <c r="A75" s="20">
        <v>2024</v>
      </c>
      <c r="B75" s="21">
        <v>45444</v>
      </c>
      <c r="C75" s="21">
        <v>45473</v>
      </c>
      <c r="D75" s="20">
        <v>30</v>
      </c>
      <c r="E75" s="37">
        <v>50000</v>
      </c>
      <c r="F75" s="23">
        <f t="shared" si="9"/>
        <v>1700000</v>
      </c>
      <c r="G75" s="24">
        <f>G15</f>
        <v>0</v>
      </c>
      <c r="H75" s="25">
        <f t="shared" si="8"/>
        <v>0</v>
      </c>
      <c r="I75" s="15"/>
    </row>
    <row r="76" spans="1:9" ht="21" customHeight="1">
      <c r="A76" s="20">
        <v>2024</v>
      </c>
      <c r="B76" s="21">
        <v>45474</v>
      </c>
      <c r="C76" s="21">
        <v>45504</v>
      </c>
      <c r="D76" s="20">
        <v>31</v>
      </c>
      <c r="E76" s="37"/>
      <c r="F76" s="23">
        <f t="shared" si="9"/>
        <v>1650000</v>
      </c>
      <c r="G76" s="24">
        <f>G15</f>
        <v>0</v>
      </c>
      <c r="H76" s="25">
        <f t="shared" si="8"/>
        <v>0</v>
      </c>
      <c r="I76" s="15"/>
    </row>
    <row r="77" spans="1:9" ht="21" customHeight="1">
      <c r="A77" s="20">
        <v>2024</v>
      </c>
      <c r="B77" s="21">
        <v>45505</v>
      </c>
      <c r="C77" s="21">
        <v>45535</v>
      </c>
      <c r="D77" s="20">
        <v>31</v>
      </c>
      <c r="E77" s="37">
        <v>50000</v>
      </c>
      <c r="F77" s="23">
        <f t="shared" si="9"/>
        <v>1650000</v>
      </c>
      <c r="G77" s="24">
        <f>G15</f>
        <v>0</v>
      </c>
      <c r="H77" s="25">
        <f t="shared" si="8"/>
        <v>0</v>
      </c>
      <c r="I77" s="15"/>
    </row>
    <row r="78" spans="1:9" ht="21" customHeight="1">
      <c r="A78" s="20">
        <v>2024</v>
      </c>
      <c r="B78" s="21">
        <v>45536</v>
      </c>
      <c r="C78" s="21">
        <v>45565</v>
      </c>
      <c r="D78" s="20">
        <v>30</v>
      </c>
      <c r="E78" s="37"/>
      <c r="F78" s="23">
        <f t="shared" si="9"/>
        <v>1600000</v>
      </c>
      <c r="G78" s="24">
        <f>G15</f>
        <v>0</v>
      </c>
      <c r="H78" s="25">
        <f t="shared" si="8"/>
        <v>0</v>
      </c>
      <c r="I78" s="15"/>
    </row>
    <row r="79" spans="1:9" ht="21" customHeight="1">
      <c r="A79" s="20">
        <v>2024</v>
      </c>
      <c r="B79" s="21">
        <v>45566</v>
      </c>
      <c r="C79" s="21">
        <v>45596</v>
      </c>
      <c r="D79" s="20">
        <v>31</v>
      </c>
      <c r="E79" s="37"/>
      <c r="F79" s="23">
        <f t="shared" si="9"/>
        <v>1600000</v>
      </c>
      <c r="G79" s="24">
        <f>G15</f>
        <v>0</v>
      </c>
      <c r="H79" s="25">
        <f t="shared" si="8"/>
        <v>0</v>
      </c>
      <c r="I79" s="15"/>
    </row>
    <row r="80" spans="1:9" ht="21" customHeight="1">
      <c r="A80" s="20">
        <v>2024</v>
      </c>
      <c r="B80" s="21">
        <v>45597</v>
      </c>
      <c r="C80" s="21">
        <v>45626</v>
      </c>
      <c r="D80" s="20">
        <v>30</v>
      </c>
      <c r="E80" s="37"/>
      <c r="F80" s="23">
        <f t="shared" si="9"/>
        <v>1600000</v>
      </c>
      <c r="G80" s="24">
        <f>G15</f>
        <v>0</v>
      </c>
      <c r="H80" s="25">
        <f t="shared" si="8"/>
        <v>0</v>
      </c>
      <c r="I80" s="31"/>
    </row>
    <row r="81" spans="1:9" ht="21" customHeight="1">
      <c r="A81" s="20">
        <v>2024</v>
      </c>
      <c r="B81" s="26">
        <v>45627</v>
      </c>
      <c r="C81" s="26">
        <v>45657</v>
      </c>
      <c r="D81" s="27">
        <v>31</v>
      </c>
      <c r="E81" s="38">
        <v>50000</v>
      </c>
      <c r="F81" s="39">
        <f t="shared" si="9"/>
        <v>1600000</v>
      </c>
      <c r="G81" s="29">
        <f>G15</f>
        <v>0</v>
      </c>
      <c r="H81" s="30">
        <f t="shared" si="8"/>
        <v>0</v>
      </c>
      <c r="I81" s="31"/>
    </row>
    <row r="82" spans="1:9" ht="21" customHeight="1">
      <c r="A82" s="75" t="s">
        <v>21</v>
      </c>
      <c r="B82" s="75"/>
      <c r="C82" s="75"/>
      <c r="D82" s="32">
        <f>SUM(D70:D81)</f>
        <v>366</v>
      </c>
      <c r="E82" s="33">
        <f>SUM(E70:E81)</f>
        <v>200000</v>
      </c>
      <c r="F82" s="34"/>
      <c r="G82" s="35"/>
      <c r="H82" s="36">
        <f>SUM(H70:H81)</f>
        <v>0</v>
      </c>
      <c r="I82" s="15"/>
    </row>
    <row r="83" spans="1:9" ht="21" customHeight="1">
      <c r="A83" s="40">
        <v>2025</v>
      </c>
      <c r="B83" s="41">
        <v>45658</v>
      </c>
      <c r="C83" s="41">
        <v>45688</v>
      </c>
      <c r="D83" s="40">
        <v>31</v>
      </c>
      <c r="E83" s="37"/>
      <c r="F83" s="42">
        <f>F81-E81</f>
        <v>1550000</v>
      </c>
      <c r="G83" s="43">
        <f>G15</f>
        <v>0</v>
      </c>
      <c r="H83" s="44">
        <f aca="true" t="shared" si="10" ref="H83:H94">(D83*F83*G83)/365</f>
        <v>0</v>
      </c>
      <c r="I83" s="15"/>
    </row>
    <row r="84" spans="1:9" ht="21" customHeight="1">
      <c r="A84" s="20">
        <v>2025</v>
      </c>
      <c r="B84" s="21">
        <v>45689</v>
      </c>
      <c r="C84" s="21">
        <v>45716</v>
      </c>
      <c r="D84" s="20">
        <v>28</v>
      </c>
      <c r="E84" s="37"/>
      <c r="F84" s="23">
        <f aca="true" t="shared" si="11" ref="F84:F94">F83-E83</f>
        <v>1550000</v>
      </c>
      <c r="G84" s="24">
        <f>G15</f>
        <v>0</v>
      </c>
      <c r="H84" s="25">
        <f t="shared" si="10"/>
        <v>0</v>
      </c>
      <c r="I84" s="15"/>
    </row>
    <row r="85" spans="1:9" ht="21" customHeight="1">
      <c r="A85" s="20">
        <v>2025</v>
      </c>
      <c r="B85" s="21">
        <v>45717</v>
      </c>
      <c r="C85" s="21">
        <v>45747</v>
      </c>
      <c r="D85" s="20">
        <v>31</v>
      </c>
      <c r="E85" s="37"/>
      <c r="F85" s="23">
        <f t="shared" si="11"/>
        <v>1550000</v>
      </c>
      <c r="G85" s="24">
        <f>G15</f>
        <v>0</v>
      </c>
      <c r="H85" s="25">
        <f t="shared" si="10"/>
        <v>0</v>
      </c>
      <c r="I85" s="15"/>
    </row>
    <row r="86" spans="1:9" ht="21" customHeight="1">
      <c r="A86" s="20">
        <v>2025</v>
      </c>
      <c r="B86" s="21">
        <v>45748</v>
      </c>
      <c r="C86" s="21">
        <v>45777</v>
      </c>
      <c r="D86" s="20">
        <v>30</v>
      </c>
      <c r="E86" s="37">
        <v>50000</v>
      </c>
      <c r="F86" s="23">
        <f t="shared" si="11"/>
        <v>1550000</v>
      </c>
      <c r="G86" s="24">
        <f>G15</f>
        <v>0</v>
      </c>
      <c r="H86" s="25">
        <f t="shared" si="10"/>
        <v>0</v>
      </c>
      <c r="I86" s="15"/>
    </row>
    <row r="87" spans="1:9" ht="21" customHeight="1">
      <c r="A87" s="20">
        <v>2025</v>
      </c>
      <c r="B87" s="21">
        <v>45778</v>
      </c>
      <c r="C87" s="21">
        <v>45808</v>
      </c>
      <c r="D87" s="20">
        <v>31</v>
      </c>
      <c r="E87" s="37"/>
      <c r="F87" s="23">
        <f t="shared" si="11"/>
        <v>1500000</v>
      </c>
      <c r="G87" s="24">
        <f>G15</f>
        <v>0</v>
      </c>
      <c r="H87" s="25">
        <f t="shared" si="10"/>
        <v>0</v>
      </c>
      <c r="I87" s="15"/>
    </row>
    <row r="88" spans="1:9" ht="21" customHeight="1">
      <c r="A88" s="20">
        <v>2025</v>
      </c>
      <c r="B88" s="21">
        <v>45809</v>
      </c>
      <c r="C88" s="21">
        <v>45838</v>
      </c>
      <c r="D88" s="20">
        <v>30</v>
      </c>
      <c r="E88" s="37">
        <v>50000</v>
      </c>
      <c r="F88" s="23">
        <f t="shared" si="11"/>
        <v>1500000</v>
      </c>
      <c r="G88" s="24">
        <f>G15</f>
        <v>0</v>
      </c>
      <c r="H88" s="25">
        <f t="shared" si="10"/>
        <v>0</v>
      </c>
      <c r="I88" s="15"/>
    </row>
    <row r="89" spans="1:9" ht="21" customHeight="1">
      <c r="A89" s="20">
        <v>2025</v>
      </c>
      <c r="B89" s="21">
        <v>45839</v>
      </c>
      <c r="C89" s="21">
        <v>45869</v>
      </c>
      <c r="D89" s="20">
        <v>31</v>
      </c>
      <c r="E89" s="37"/>
      <c r="F89" s="23">
        <f t="shared" si="11"/>
        <v>1450000</v>
      </c>
      <c r="G89" s="24">
        <f>G15</f>
        <v>0</v>
      </c>
      <c r="H89" s="25">
        <f t="shared" si="10"/>
        <v>0</v>
      </c>
      <c r="I89" s="15"/>
    </row>
    <row r="90" spans="1:9" ht="21" customHeight="1">
      <c r="A90" s="20">
        <v>2025</v>
      </c>
      <c r="B90" s="21">
        <v>45870</v>
      </c>
      <c r="C90" s="21">
        <v>45900</v>
      </c>
      <c r="D90" s="20">
        <v>31</v>
      </c>
      <c r="E90" s="37">
        <v>50000</v>
      </c>
      <c r="F90" s="23">
        <f t="shared" si="11"/>
        <v>1450000</v>
      </c>
      <c r="G90" s="24">
        <f>G15</f>
        <v>0</v>
      </c>
      <c r="H90" s="25">
        <f t="shared" si="10"/>
        <v>0</v>
      </c>
      <c r="I90" s="15"/>
    </row>
    <row r="91" spans="1:9" ht="21" customHeight="1">
      <c r="A91" s="20">
        <v>2025</v>
      </c>
      <c r="B91" s="21">
        <v>45901</v>
      </c>
      <c r="C91" s="21">
        <v>45930</v>
      </c>
      <c r="D91" s="20">
        <v>30</v>
      </c>
      <c r="E91" s="37"/>
      <c r="F91" s="23">
        <f t="shared" si="11"/>
        <v>1400000</v>
      </c>
      <c r="G91" s="24">
        <f>G15</f>
        <v>0</v>
      </c>
      <c r="H91" s="25">
        <f t="shared" si="10"/>
        <v>0</v>
      </c>
      <c r="I91" s="15"/>
    </row>
    <row r="92" spans="1:9" ht="21" customHeight="1">
      <c r="A92" s="20">
        <v>2025</v>
      </c>
      <c r="B92" s="21">
        <v>45931</v>
      </c>
      <c r="C92" s="21">
        <v>45961</v>
      </c>
      <c r="D92" s="20">
        <v>31</v>
      </c>
      <c r="E92" s="37"/>
      <c r="F92" s="23">
        <f t="shared" si="11"/>
        <v>1400000</v>
      </c>
      <c r="G92" s="24">
        <f>G15</f>
        <v>0</v>
      </c>
      <c r="H92" s="25">
        <f t="shared" si="10"/>
        <v>0</v>
      </c>
      <c r="I92" s="15"/>
    </row>
    <row r="93" spans="1:9" ht="21" customHeight="1">
      <c r="A93" s="20">
        <v>2025</v>
      </c>
      <c r="B93" s="21">
        <v>45962</v>
      </c>
      <c r="C93" s="21">
        <v>45991</v>
      </c>
      <c r="D93" s="20">
        <v>30</v>
      </c>
      <c r="E93" s="37"/>
      <c r="F93" s="23">
        <f t="shared" si="11"/>
        <v>1400000</v>
      </c>
      <c r="G93" s="24">
        <f>G15</f>
        <v>0</v>
      </c>
      <c r="H93" s="25">
        <f t="shared" si="10"/>
        <v>0</v>
      </c>
      <c r="I93" s="31"/>
    </row>
    <row r="94" spans="1:9" ht="21" customHeight="1">
      <c r="A94" s="20">
        <v>2025</v>
      </c>
      <c r="B94" s="26">
        <v>45992</v>
      </c>
      <c r="C94" s="26">
        <v>46022</v>
      </c>
      <c r="D94" s="27">
        <v>31</v>
      </c>
      <c r="E94" s="38">
        <v>50000</v>
      </c>
      <c r="F94" s="39">
        <f t="shared" si="11"/>
        <v>1400000</v>
      </c>
      <c r="G94" s="29">
        <f>G15</f>
        <v>0</v>
      </c>
      <c r="H94" s="30">
        <f t="shared" si="10"/>
        <v>0</v>
      </c>
      <c r="I94" s="31"/>
    </row>
    <row r="95" spans="1:9" ht="21" customHeight="1">
      <c r="A95" s="75" t="s">
        <v>22</v>
      </c>
      <c r="B95" s="75"/>
      <c r="C95" s="75"/>
      <c r="D95" s="32">
        <f>SUM(D83:D94)</f>
        <v>365</v>
      </c>
      <c r="E95" s="33">
        <f>SUM(E83:E94)</f>
        <v>200000</v>
      </c>
      <c r="F95" s="34"/>
      <c r="G95" s="35"/>
      <c r="H95" s="36">
        <f>SUM(H83:H94)</f>
        <v>0</v>
      </c>
      <c r="I95" s="15"/>
    </row>
    <row r="96" spans="1:9" ht="21" customHeight="1">
      <c r="A96" s="40">
        <v>2026</v>
      </c>
      <c r="B96" s="41">
        <v>46023</v>
      </c>
      <c r="C96" s="41">
        <v>46053</v>
      </c>
      <c r="D96" s="40">
        <v>31</v>
      </c>
      <c r="E96" s="37"/>
      <c r="F96" s="42">
        <f>F94-E94</f>
        <v>1350000</v>
      </c>
      <c r="G96" s="43">
        <f>G15</f>
        <v>0</v>
      </c>
      <c r="H96" s="44">
        <f aca="true" t="shared" si="12" ref="H96:H107">(D96*F96*G96)/365</f>
        <v>0</v>
      </c>
      <c r="I96" s="15"/>
    </row>
    <row r="97" spans="1:9" ht="21" customHeight="1">
      <c r="A97" s="20">
        <v>2026</v>
      </c>
      <c r="B97" s="21">
        <v>46054</v>
      </c>
      <c r="C97" s="21">
        <v>46081</v>
      </c>
      <c r="D97" s="20">
        <v>28</v>
      </c>
      <c r="E97" s="37"/>
      <c r="F97" s="23">
        <f aca="true" t="shared" si="13" ref="F97:F107">F96-E96</f>
        <v>1350000</v>
      </c>
      <c r="G97" s="24">
        <f>G15</f>
        <v>0</v>
      </c>
      <c r="H97" s="25">
        <f t="shared" si="12"/>
        <v>0</v>
      </c>
      <c r="I97" s="15"/>
    </row>
    <row r="98" spans="1:9" ht="21" customHeight="1">
      <c r="A98" s="20">
        <v>2026</v>
      </c>
      <c r="B98" s="21">
        <v>46082</v>
      </c>
      <c r="C98" s="21">
        <v>46112</v>
      </c>
      <c r="D98" s="20">
        <v>31</v>
      </c>
      <c r="E98" s="37"/>
      <c r="F98" s="23">
        <f t="shared" si="13"/>
        <v>1350000</v>
      </c>
      <c r="G98" s="24">
        <f>G15</f>
        <v>0</v>
      </c>
      <c r="H98" s="25">
        <f t="shared" si="12"/>
        <v>0</v>
      </c>
      <c r="I98" s="15"/>
    </row>
    <row r="99" spans="1:9" ht="21" customHeight="1">
      <c r="A99" s="20">
        <v>2026</v>
      </c>
      <c r="B99" s="21">
        <v>46113</v>
      </c>
      <c r="C99" s="21">
        <v>46142</v>
      </c>
      <c r="D99" s="20">
        <v>30</v>
      </c>
      <c r="E99" s="37">
        <v>50000</v>
      </c>
      <c r="F99" s="23">
        <f t="shared" si="13"/>
        <v>1350000</v>
      </c>
      <c r="G99" s="24">
        <f>G15</f>
        <v>0</v>
      </c>
      <c r="H99" s="25">
        <f t="shared" si="12"/>
        <v>0</v>
      </c>
      <c r="I99" s="15"/>
    </row>
    <row r="100" spans="1:9" ht="21" customHeight="1">
      <c r="A100" s="20">
        <v>2026</v>
      </c>
      <c r="B100" s="21">
        <v>46143</v>
      </c>
      <c r="C100" s="21">
        <v>46173</v>
      </c>
      <c r="D100" s="20">
        <v>31</v>
      </c>
      <c r="E100" s="37"/>
      <c r="F100" s="23">
        <f t="shared" si="13"/>
        <v>1300000</v>
      </c>
      <c r="G100" s="24">
        <f>G15</f>
        <v>0</v>
      </c>
      <c r="H100" s="25">
        <f t="shared" si="12"/>
        <v>0</v>
      </c>
      <c r="I100" s="15"/>
    </row>
    <row r="101" spans="1:9" ht="21" customHeight="1">
      <c r="A101" s="20">
        <v>2026</v>
      </c>
      <c r="B101" s="21">
        <v>46174</v>
      </c>
      <c r="C101" s="21">
        <v>46203</v>
      </c>
      <c r="D101" s="20">
        <v>30</v>
      </c>
      <c r="E101" s="37"/>
      <c r="F101" s="23">
        <f t="shared" si="13"/>
        <v>1300000</v>
      </c>
      <c r="G101" s="24">
        <f>G15</f>
        <v>0</v>
      </c>
      <c r="H101" s="25">
        <f t="shared" si="12"/>
        <v>0</v>
      </c>
      <c r="I101" s="15"/>
    </row>
    <row r="102" spans="1:9" ht="21" customHeight="1">
      <c r="A102" s="20">
        <v>2026</v>
      </c>
      <c r="B102" s="21">
        <v>46204</v>
      </c>
      <c r="C102" s="21">
        <v>46234</v>
      </c>
      <c r="D102" s="20">
        <v>31</v>
      </c>
      <c r="E102" s="37"/>
      <c r="F102" s="23">
        <f t="shared" si="13"/>
        <v>1300000</v>
      </c>
      <c r="G102" s="24">
        <f>G15</f>
        <v>0</v>
      </c>
      <c r="H102" s="25">
        <f t="shared" si="12"/>
        <v>0</v>
      </c>
      <c r="I102" s="15"/>
    </row>
    <row r="103" spans="1:9" ht="21" customHeight="1">
      <c r="A103" s="20">
        <v>2026</v>
      </c>
      <c r="B103" s="21">
        <v>46235</v>
      </c>
      <c r="C103" s="21">
        <v>46265</v>
      </c>
      <c r="D103" s="20">
        <v>31</v>
      </c>
      <c r="E103" s="37"/>
      <c r="F103" s="23">
        <f t="shared" si="13"/>
        <v>1300000</v>
      </c>
      <c r="G103" s="24">
        <f>G15</f>
        <v>0</v>
      </c>
      <c r="H103" s="25">
        <f t="shared" si="12"/>
        <v>0</v>
      </c>
      <c r="I103" s="15"/>
    </row>
    <row r="104" spans="1:9" ht="21" customHeight="1">
      <c r="A104" s="20">
        <v>2026</v>
      </c>
      <c r="B104" s="21">
        <v>46266</v>
      </c>
      <c r="C104" s="21">
        <v>46295</v>
      </c>
      <c r="D104" s="20">
        <v>30</v>
      </c>
      <c r="E104" s="37"/>
      <c r="F104" s="23">
        <f t="shared" si="13"/>
        <v>1300000</v>
      </c>
      <c r="G104" s="24">
        <f>G15</f>
        <v>0</v>
      </c>
      <c r="H104" s="25">
        <f t="shared" si="12"/>
        <v>0</v>
      </c>
      <c r="I104" s="15"/>
    </row>
    <row r="105" spans="1:9" ht="21" customHeight="1">
      <c r="A105" s="20">
        <v>2026</v>
      </c>
      <c r="B105" s="21">
        <v>46296</v>
      </c>
      <c r="C105" s="21">
        <v>46326</v>
      </c>
      <c r="D105" s="20">
        <v>31</v>
      </c>
      <c r="E105" s="37"/>
      <c r="F105" s="23">
        <f t="shared" si="13"/>
        <v>1300000</v>
      </c>
      <c r="G105" s="24">
        <f>G15</f>
        <v>0</v>
      </c>
      <c r="H105" s="25">
        <f t="shared" si="12"/>
        <v>0</v>
      </c>
      <c r="I105" s="15"/>
    </row>
    <row r="106" spans="1:9" ht="21" customHeight="1">
      <c r="A106" s="20">
        <v>2026</v>
      </c>
      <c r="B106" s="21">
        <v>46327</v>
      </c>
      <c r="C106" s="21">
        <v>46356</v>
      </c>
      <c r="D106" s="20">
        <v>30</v>
      </c>
      <c r="E106" s="37"/>
      <c r="F106" s="23">
        <f t="shared" si="13"/>
        <v>1300000</v>
      </c>
      <c r="G106" s="24">
        <f>G15</f>
        <v>0</v>
      </c>
      <c r="H106" s="25">
        <f t="shared" si="12"/>
        <v>0</v>
      </c>
      <c r="I106" s="31"/>
    </row>
    <row r="107" spans="1:9" ht="21" customHeight="1">
      <c r="A107" s="20">
        <v>2026</v>
      </c>
      <c r="B107" s="26">
        <v>46357</v>
      </c>
      <c r="C107" s="26">
        <v>46387</v>
      </c>
      <c r="D107" s="27">
        <v>31</v>
      </c>
      <c r="E107" s="38">
        <v>50000</v>
      </c>
      <c r="F107" s="39">
        <f t="shared" si="13"/>
        <v>1300000</v>
      </c>
      <c r="G107" s="29">
        <f>G15</f>
        <v>0</v>
      </c>
      <c r="H107" s="30">
        <f t="shared" si="12"/>
        <v>0</v>
      </c>
      <c r="I107" s="31"/>
    </row>
    <row r="108" spans="1:9" ht="21" customHeight="1">
      <c r="A108" s="75" t="s">
        <v>23</v>
      </c>
      <c r="B108" s="75"/>
      <c r="C108" s="75"/>
      <c r="D108" s="32">
        <f>SUM(D96:D107)</f>
        <v>365</v>
      </c>
      <c r="E108" s="33">
        <f>SUM(E96:E107)</f>
        <v>100000</v>
      </c>
      <c r="F108" s="34"/>
      <c r="G108" s="35"/>
      <c r="H108" s="36">
        <f>SUM(H96:H107)</f>
        <v>0</v>
      </c>
      <c r="I108" s="15"/>
    </row>
    <row r="109" spans="1:9" ht="21" customHeight="1">
      <c r="A109" s="40">
        <v>2027</v>
      </c>
      <c r="B109" s="41">
        <v>46388</v>
      </c>
      <c r="C109" s="41">
        <v>46418</v>
      </c>
      <c r="D109" s="40">
        <v>31</v>
      </c>
      <c r="E109" s="37"/>
      <c r="F109" s="42">
        <f>F107-E107</f>
        <v>1250000</v>
      </c>
      <c r="G109" s="24">
        <f>G15</f>
        <v>0</v>
      </c>
      <c r="H109" s="44">
        <f aca="true" t="shared" si="14" ref="H109:H120">(D109*F109*G109)/365</f>
        <v>0</v>
      </c>
      <c r="I109" s="15"/>
    </row>
    <row r="110" spans="1:9" ht="21" customHeight="1">
      <c r="A110" s="20">
        <v>2027</v>
      </c>
      <c r="B110" s="21">
        <v>46419</v>
      </c>
      <c r="C110" s="21">
        <v>46446</v>
      </c>
      <c r="D110" s="20">
        <v>28</v>
      </c>
      <c r="E110" s="37"/>
      <c r="F110" s="23">
        <f aca="true" t="shared" si="15" ref="F110:F120">F109-E109</f>
        <v>1250000</v>
      </c>
      <c r="G110" s="24">
        <f>G15</f>
        <v>0</v>
      </c>
      <c r="H110" s="25">
        <f t="shared" si="14"/>
        <v>0</v>
      </c>
      <c r="I110" s="15"/>
    </row>
    <row r="111" spans="1:9" ht="21" customHeight="1">
      <c r="A111" s="20">
        <v>2027</v>
      </c>
      <c r="B111" s="21">
        <v>46447</v>
      </c>
      <c r="C111" s="21">
        <v>46477</v>
      </c>
      <c r="D111" s="20">
        <v>31</v>
      </c>
      <c r="E111" s="37"/>
      <c r="F111" s="23">
        <f t="shared" si="15"/>
        <v>1250000</v>
      </c>
      <c r="G111" s="24">
        <f>G15</f>
        <v>0</v>
      </c>
      <c r="H111" s="25">
        <f t="shared" si="14"/>
        <v>0</v>
      </c>
      <c r="I111" s="15"/>
    </row>
    <row r="112" spans="1:9" ht="21" customHeight="1">
      <c r="A112" s="20">
        <v>2027</v>
      </c>
      <c r="B112" s="21">
        <v>46478</v>
      </c>
      <c r="C112" s="21">
        <v>46507</v>
      </c>
      <c r="D112" s="20">
        <v>30</v>
      </c>
      <c r="E112" s="37">
        <v>50000</v>
      </c>
      <c r="F112" s="23">
        <f t="shared" si="15"/>
        <v>1250000</v>
      </c>
      <c r="G112" s="24">
        <f>G15</f>
        <v>0</v>
      </c>
      <c r="H112" s="25">
        <f t="shared" si="14"/>
        <v>0</v>
      </c>
      <c r="I112" s="15"/>
    </row>
    <row r="113" spans="1:9" ht="21" customHeight="1">
      <c r="A113" s="20">
        <v>2027</v>
      </c>
      <c r="B113" s="21">
        <v>46508</v>
      </c>
      <c r="C113" s="21">
        <v>46538</v>
      </c>
      <c r="D113" s="20">
        <v>31</v>
      </c>
      <c r="E113" s="37"/>
      <c r="F113" s="23">
        <f t="shared" si="15"/>
        <v>1200000</v>
      </c>
      <c r="G113" s="24">
        <f>G15</f>
        <v>0</v>
      </c>
      <c r="H113" s="25">
        <f t="shared" si="14"/>
        <v>0</v>
      </c>
      <c r="I113" s="15"/>
    </row>
    <row r="114" spans="1:9" ht="21" customHeight="1">
      <c r="A114" s="20">
        <v>2027</v>
      </c>
      <c r="B114" s="21">
        <v>46539</v>
      </c>
      <c r="C114" s="21">
        <v>46568</v>
      </c>
      <c r="D114" s="20">
        <v>30</v>
      </c>
      <c r="E114" s="37"/>
      <c r="F114" s="23">
        <f t="shared" si="15"/>
        <v>1200000</v>
      </c>
      <c r="G114" s="24">
        <f>G15</f>
        <v>0</v>
      </c>
      <c r="H114" s="25">
        <f t="shared" si="14"/>
        <v>0</v>
      </c>
      <c r="I114" s="15"/>
    </row>
    <row r="115" spans="1:9" ht="21" customHeight="1">
      <c r="A115" s="20">
        <v>2027</v>
      </c>
      <c r="B115" s="21">
        <v>46569</v>
      </c>
      <c r="C115" s="21">
        <v>46599</v>
      </c>
      <c r="D115" s="20">
        <v>31</v>
      </c>
      <c r="E115" s="37"/>
      <c r="F115" s="23">
        <f t="shared" si="15"/>
        <v>1200000</v>
      </c>
      <c r="G115" s="24">
        <f>G15</f>
        <v>0</v>
      </c>
      <c r="H115" s="25">
        <f t="shared" si="14"/>
        <v>0</v>
      </c>
      <c r="I115" s="15"/>
    </row>
    <row r="116" spans="1:9" ht="21" customHeight="1">
      <c r="A116" s="20">
        <v>2027</v>
      </c>
      <c r="B116" s="21">
        <v>46600</v>
      </c>
      <c r="C116" s="21">
        <v>46630</v>
      </c>
      <c r="D116" s="20">
        <v>31</v>
      </c>
      <c r="E116" s="37"/>
      <c r="F116" s="23">
        <f t="shared" si="15"/>
        <v>1200000</v>
      </c>
      <c r="G116" s="24">
        <f>G15</f>
        <v>0</v>
      </c>
      <c r="H116" s="25">
        <f t="shared" si="14"/>
        <v>0</v>
      </c>
      <c r="I116" s="15"/>
    </row>
    <row r="117" spans="1:9" ht="21" customHeight="1">
      <c r="A117" s="20">
        <v>2027</v>
      </c>
      <c r="B117" s="21">
        <v>46631</v>
      </c>
      <c r="C117" s="21">
        <v>46660</v>
      </c>
      <c r="D117" s="20">
        <v>30</v>
      </c>
      <c r="E117" s="37"/>
      <c r="F117" s="23">
        <f t="shared" si="15"/>
        <v>1200000</v>
      </c>
      <c r="G117" s="24">
        <f>G15</f>
        <v>0</v>
      </c>
      <c r="H117" s="25">
        <f t="shared" si="14"/>
        <v>0</v>
      </c>
      <c r="I117" s="15"/>
    </row>
    <row r="118" spans="1:9" ht="21" customHeight="1">
      <c r="A118" s="20">
        <v>2027</v>
      </c>
      <c r="B118" s="21">
        <v>46661</v>
      </c>
      <c r="C118" s="21">
        <v>46691</v>
      </c>
      <c r="D118" s="20">
        <v>31</v>
      </c>
      <c r="E118" s="37"/>
      <c r="F118" s="23">
        <f t="shared" si="15"/>
        <v>1200000</v>
      </c>
      <c r="G118" s="24">
        <f>G15</f>
        <v>0</v>
      </c>
      <c r="H118" s="25">
        <f t="shared" si="14"/>
        <v>0</v>
      </c>
      <c r="I118" s="15"/>
    </row>
    <row r="119" spans="1:9" ht="21" customHeight="1">
      <c r="A119" s="20">
        <v>2027</v>
      </c>
      <c r="B119" s="21">
        <v>46692</v>
      </c>
      <c r="C119" s="21">
        <v>46721</v>
      </c>
      <c r="D119" s="20">
        <v>30</v>
      </c>
      <c r="E119" s="37"/>
      <c r="F119" s="23">
        <f t="shared" si="15"/>
        <v>1200000</v>
      </c>
      <c r="G119" s="24">
        <f>G15</f>
        <v>0</v>
      </c>
      <c r="H119" s="25">
        <f t="shared" si="14"/>
        <v>0</v>
      </c>
      <c r="I119" s="31"/>
    </row>
    <row r="120" spans="1:9" ht="21" customHeight="1">
      <c r="A120" s="20">
        <v>2027</v>
      </c>
      <c r="B120" s="26">
        <v>46722</v>
      </c>
      <c r="C120" s="26">
        <v>46752</v>
      </c>
      <c r="D120" s="27">
        <v>31</v>
      </c>
      <c r="E120" s="38">
        <v>50000</v>
      </c>
      <c r="F120" s="39">
        <f t="shared" si="15"/>
        <v>1200000</v>
      </c>
      <c r="G120" s="29">
        <f>G15</f>
        <v>0</v>
      </c>
      <c r="H120" s="30">
        <f t="shared" si="14"/>
        <v>0</v>
      </c>
      <c r="I120" s="31"/>
    </row>
    <row r="121" spans="1:9" ht="21" customHeight="1">
      <c r="A121" s="75" t="s">
        <v>24</v>
      </c>
      <c r="B121" s="75"/>
      <c r="C121" s="75"/>
      <c r="D121" s="32">
        <f>SUM(D109:D120)</f>
        <v>365</v>
      </c>
      <c r="E121" s="33">
        <f>SUM(E109:E120)</f>
        <v>100000</v>
      </c>
      <c r="F121" s="34"/>
      <c r="G121" s="35"/>
      <c r="H121" s="36">
        <f>SUM(H109:H120)</f>
        <v>0</v>
      </c>
      <c r="I121" s="15"/>
    </row>
    <row r="122" spans="1:9" ht="21" customHeight="1">
      <c r="A122" s="40">
        <v>2028</v>
      </c>
      <c r="B122" s="41">
        <v>46753</v>
      </c>
      <c r="C122" s="41">
        <v>46783</v>
      </c>
      <c r="D122" s="40">
        <v>31</v>
      </c>
      <c r="E122" s="37"/>
      <c r="F122" s="42">
        <f>F120-E120</f>
        <v>1150000</v>
      </c>
      <c r="G122" s="24">
        <f>G15</f>
        <v>0</v>
      </c>
      <c r="H122" s="25">
        <f aca="true" t="shared" si="16" ref="H122:H133">(D122*F122*G122)/366</f>
        <v>0</v>
      </c>
      <c r="I122" s="15"/>
    </row>
    <row r="123" spans="1:9" ht="21" customHeight="1">
      <c r="A123" s="20">
        <v>2028</v>
      </c>
      <c r="B123" s="21">
        <v>46784</v>
      </c>
      <c r="C123" s="21">
        <v>46812</v>
      </c>
      <c r="D123" s="20">
        <v>29</v>
      </c>
      <c r="E123" s="37"/>
      <c r="F123" s="23">
        <f aca="true" t="shared" si="17" ref="F123:F133">F122-E122</f>
        <v>1150000</v>
      </c>
      <c r="G123" s="24">
        <f>G15</f>
        <v>0</v>
      </c>
      <c r="H123" s="25">
        <f t="shared" si="16"/>
        <v>0</v>
      </c>
      <c r="I123" s="15"/>
    </row>
    <row r="124" spans="1:9" ht="21" customHeight="1">
      <c r="A124" s="20">
        <v>2028</v>
      </c>
      <c r="B124" s="21">
        <v>46813</v>
      </c>
      <c r="C124" s="21">
        <v>46843</v>
      </c>
      <c r="D124" s="20">
        <v>31</v>
      </c>
      <c r="E124" s="37">
        <v>100000</v>
      </c>
      <c r="F124" s="23">
        <f t="shared" si="17"/>
        <v>1150000</v>
      </c>
      <c r="G124" s="24">
        <f>G15</f>
        <v>0</v>
      </c>
      <c r="H124" s="25">
        <f t="shared" si="16"/>
        <v>0</v>
      </c>
      <c r="I124" s="15"/>
    </row>
    <row r="125" spans="1:9" ht="21" customHeight="1">
      <c r="A125" s="20">
        <v>2028</v>
      </c>
      <c r="B125" s="21">
        <v>46844</v>
      </c>
      <c r="C125" s="21">
        <v>46873</v>
      </c>
      <c r="D125" s="20">
        <v>30</v>
      </c>
      <c r="E125" s="37">
        <v>200000</v>
      </c>
      <c r="F125" s="23">
        <f t="shared" si="17"/>
        <v>1050000</v>
      </c>
      <c r="G125" s="24">
        <f>G15</f>
        <v>0</v>
      </c>
      <c r="H125" s="25">
        <f t="shared" si="16"/>
        <v>0</v>
      </c>
      <c r="I125" s="15"/>
    </row>
    <row r="126" spans="1:9" ht="21" customHeight="1">
      <c r="A126" s="20">
        <v>2028</v>
      </c>
      <c r="B126" s="21">
        <v>46874</v>
      </c>
      <c r="C126" s="21">
        <v>46904</v>
      </c>
      <c r="D126" s="20">
        <v>31</v>
      </c>
      <c r="E126" s="37"/>
      <c r="F126" s="23">
        <f t="shared" si="17"/>
        <v>850000</v>
      </c>
      <c r="G126" s="24">
        <f>G15</f>
        <v>0</v>
      </c>
      <c r="H126" s="25">
        <f t="shared" si="16"/>
        <v>0</v>
      </c>
      <c r="I126" s="15"/>
    </row>
    <row r="127" spans="1:9" ht="21" customHeight="1">
      <c r="A127" s="20">
        <v>2028</v>
      </c>
      <c r="B127" s="21">
        <v>46905</v>
      </c>
      <c r="C127" s="21">
        <v>46934</v>
      </c>
      <c r="D127" s="20">
        <v>30</v>
      </c>
      <c r="E127" s="37">
        <v>100000</v>
      </c>
      <c r="F127" s="23">
        <f t="shared" si="17"/>
        <v>850000</v>
      </c>
      <c r="G127" s="24">
        <f>G15</f>
        <v>0</v>
      </c>
      <c r="H127" s="25">
        <f t="shared" si="16"/>
        <v>0</v>
      </c>
      <c r="I127" s="15"/>
    </row>
    <row r="128" spans="1:9" ht="21" customHeight="1">
      <c r="A128" s="20">
        <v>2028</v>
      </c>
      <c r="B128" s="21">
        <v>46935</v>
      </c>
      <c r="C128" s="21">
        <v>46965</v>
      </c>
      <c r="D128" s="20">
        <v>31</v>
      </c>
      <c r="E128" s="37"/>
      <c r="F128" s="23">
        <f t="shared" si="17"/>
        <v>750000</v>
      </c>
      <c r="G128" s="24">
        <f>G15</f>
        <v>0</v>
      </c>
      <c r="H128" s="25">
        <f t="shared" si="16"/>
        <v>0</v>
      </c>
      <c r="I128" s="15"/>
    </row>
    <row r="129" spans="1:9" ht="21" customHeight="1">
      <c r="A129" s="20">
        <v>2028</v>
      </c>
      <c r="B129" s="21">
        <v>46966</v>
      </c>
      <c r="C129" s="21">
        <v>46996</v>
      </c>
      <c r="D129" s="20">
        <v>31</v>
      </c>
      <c r="E129" s="37">
        <v>100000</v>
      </c>
      <c r="F129" s="23">
        <f t="shared" si="17"/>
        <v>750000</v>
      </c>
      <c r="G129" s="24">
        <f>G15</f>
        <v>0</v>
      </c>
      <c r="H129" s="25">
        <f t="shared" si="16"/>
        <v>0</v>
      </c>
      <c r="I129" s="15"/>
    </row>
    <row r="130" spans="1:9" ht="21" customHeight="1">
      <c r="A130" s="20">
        <v>2028</v>
      </c>
      <c r="B130" s="21">
        <v>46997</v>
      </c>
      <c r="C130" s="21">
        <v>47026</v>
      </c>
      <c r="D130" s="20">
        <v>30</v>
      </c>
      <c r="E130" s="37"/>
      <c r="F130" s="23">
        <f t="shared" si="17"/>
        <v>650000</v>
      </c>
      <c r="G130" s="24">
        <f>G15</f>
        <v>0</v>
      </c>
      <c r="H130" s="25">
        <f t="shared" si="16"/>
        <v>0</v>
      </c>
      <c r="I130" s="15"/>
    </row>
    <row r="131" spans="1:9" ht="21" customHeight="1">
      <c r="A131" s="20">
        <v>2028</v>
      </c>
      <c r="B131" s="21">
        <v>47027</v>
      </c>
      <c r="C131" s="21">
        <v>47057</v>
      </c>
      <c r="D131" s="20">
        <v>31</v>
      </c>
      <c r="E131" s="37"/>
      <c r="F131" s="23">
        <f t="shared" si="17"/>
        <v>650000</v>
      </c>
      <c r="G131" s="24">
        <f>G15</f>
        <v>0</v>
      </c>
      <c r="H131" s="25">
        <f t="shared" si="16"/>
        <v>0</v>
      </c>
      <c r="I131" s="15"/>
    </row>
    <row r="132" spans="1:9" ht="21" customHeight="1">
      <c r="A132" s="20">
        <v>2028</v>
      </c>
      <c r="B132" s="21">
        <v>47058</v>
      </c>
      <c r="C132" s="21">
        <v>47087</v>
      </c>
      <c r="D132" s="20">
        <v>30</v>
      </c>
      <c r="E132" s="37"/>
      <c r="F132" s="23">
        <f t="shared" si="17"/>
        <v>650000</v>
      </c>
      <c r="G132" s="24">
        <f>G15</f>
        <v>0</v>
      </c>
      <c r="H132" s="25">
        <f t="shared" si="16"/>
        <v>0</v>
      </c>
      <c r="I132" s="31"/>
    </row>
    <row r="133" spans="1:9" ht="21" customHeight="1">
      <c r="A133" s="20">
        <v>2028</v>
      </c>
      <c r="B133" s="26">
        <v>47088</v>
      </c>
      <c r="C133" s="26">
        <v>47118</v>
      </c>
      <c r="D133" s="27">
        <v>31</v>
      </c>
      <c r="E133" s="38">
        <v>100000</v>
      </c>
      <c r="F133" s="39">
        <f t="shared" si="17"/>
        <v>650000</v>
      </c>
      <c r="G133" s="29">
        <f>G15</f>
        <v>0</v>
      </c>
      <c r="H133" s="25">
        <f t="shared" si="16"/>
        <v>0</v>
      </c>
      <c r="I133" s="31"/>
    </row>
    <row r="134" spans="1:9" ht="21" customHeight="1">
      <c r="A134" s="75" t="s">
        <v>25</v>
      </c>
      <c r="B134" s="75"/>
      <c r="C134" s="75"/>
      <c r="D134" s="32">
        <f>SUM(D122:D133)</f>
        <v>366</v>
      </c>
      <c r="E134" s="33">
        <f>SUM(E122:E133)</f>
        <v>600000</v>
      </c>
      <c r="F134" s="34"/>
      <c r="G134" s="35"/>
      <c r="H134" s="36">
        <f>SUM(H122:H133)</f>
        <v>0</v>
      </c>
      <c r="I134" s="15"/>
    </row>
    <row r="135" spans="1:9" ht="21" customHeight="1">
      <c r="A135" s="40">
        <v>2029</v>
      </c>
      <c r="B135" s="41">
        <v>47119</v>
      </c>
      <c r="C135" s="41">
        <v>47149</v>
      </c>
      <c r="D135" s="40">
        <v>31</v>
      </c>
      <c r="E135" s="37"/>
      <c r="F135" s="42">
        <f>F133-E133</f>
        <v>550000</v>
      </c>
      <c r="G135" s="43">
        <f>G15</f>
        <v>0</v>
      </c>
      <c r="H135" s="44">
        <f aca="true" t="shared" si="18" ref="H135:H146">(D135*F135*G135)/365</f>
        <v>0</v>
      </c>
      <c r="I135" s="15"/>
    </row>
    <row r="136" spans="1:9" ht="21" customHeight="1">
      <c r="A136" s="20">
        <v>2029</v>
      </c>
      <c r="B136" s="21">
        <v>47150</v>
      </c>
      <c r="C136" s="21">
        <v>47177</v>
      </c>
      <c r="D136" s="20">
        <v>28</v>
      </c>
      <c r="E136" s="37"/>
      <c r="F136" s="23">
        <f aca="true" t="shared" si="19" ref="F136:F146">F135-E135</f>
        <v>550000</v>
      </c>
      <c r="G136" s="24">
        <f>G15</f>
        <v>0</v>
      </c>
      <c r="H136" s="25">
        <f t="shared" si="18"/>
        <v>0</v>
      </c>
      <c r="I136" s="15"/>
    </row>
    <row r="137" spans="1:9" ht="21" customHeight="1">
      <c r="A137" s="20">
        <v>2029</v>
      </c>
      <c r="B137" s="21">
        <v>47178</v>
      </c>
      <c r="C137" s="21">
        <v>47208</v>
      </c>
      <c r="D137" s="20">
        <v>31</v>
      </c>
      <c r="E137" s="37">
        <v>100000</v>
      </c>
      <c r="F137" s="23">
        <f t="shared" si="19"/>
        <v>550000</v>
      </c>
      <c r="G137" s="24">
        <f>G15</f>
        <v>0</v>
      </c>
      <c r="H137" s="25">
        <f t="shared" si="18"/>
        <v>0</v>
      </c>
      <c r="I137" s="15"/>
    </row>
    <row r="138" spans="1:9" ht="21" customHeight="1">
      <c r="A138" s="20">
        <v>2029</v>
      </c>
      <c r="B138" s="21">
        <v>47209</v>
      </c>
      <c r="C138" s="21">
        <v>47238</v>
      </c>
      <c r="D138" s="20">
        <v>30</v>
      </c>
      <c r="E138" s="37">
        <v>150000</v>
      </c>
      <c r="F138" s="23">
        <f t="shared" si="19"/>
        <v>450000</v>
      </c>
      <c r="G138" s="24">
        <f>G15</f>
        <v>0</v>
      </c>
      <c r="H138" s="25">
        <f t="shared" si="18"/>
        <v>0</v>
      </c>
      <c r="I138" s="15"/>
    </row>
    <row r="139" spans="1:9" ht="21" customHeight="1">
      <c r="A139" s="20">
        <v>2029</v>
      </c>
      <c r="B139" s="21">
        <v>47239</v>
      </c>
      <c r="C139" s="21">
        <v>47269</v>
      </c>
      <c r="D139" s="20">
        <v>31</v>
      </c>
      <c r="E139" s="37"/>
      <c r="F139" s="23">
        <f t="shared" si="19"/>
        <v>300000</v>
      </c>
      <c r="G139" s="24">
        <f>G15</f>
        <v>0</v>
      </c>
      <c r="H139" s="25">
        <f t="shared" si="18"/>
        <v>0</v>
      </c>
      <c r="I139" s="15"/>
    </row>
    <row r="140" spans="1:9" ht="21" customHeight="1">
      <c r="A140" s="20">
        <v>2029</v>
      </c>
      <c r="B140" s="21">
        <v>47270</v>
      </c>
      <c r="C140" s="21">
        <v>47299</v>
      </c>
      <c r="D140" s="20">
        <v>30</v>
      </c>
      <c r="E140" s="37">
        <v>100000</v>
      </c>
      <c r="F140" s="23">
        <f t="shared" si="19"/>
        <v>300000</v>
      </c>
      <c r="G140" s="24">
        <f>G15</f>
        <v>0</v>
      </c>
      <c r="H140" s="25">
        <f t="shared" si="18"/>
        <v>0</v>
      </c>
      <c r="I140" s="15"/>
    </row>
    <row r="141" spans="1:9" ht="21" customHeight="1">
      <c r="A141" s="20">
        <v>2029</v>
      </c>
      <c r="B141" s="21">
        <v>47300</v>
      </c>
      <c r="C141" s="21">
        <v>47330</v>
      </c>
      <c r="D141" s="20">
        <v>31</v>
      </c>
      <c r="E141" s="37"/>
      <c r="F141" s="23">
        <f t="shared" si="19"/>
        <v>200000</v>
      </c>
      <c r="G141" s="24">
        <f>G15</f>
        <v>0</v>
      </c>
      <c r="H141" s="25">
        <f t="shared" si="18"/>
        <v>0</v>
      </c>
      <c r="I141" s="15"/>
    </row>
    <row r="142" spans="1:9" ht="21" customHeight="1">
      <c r="A142" s="20">
        <v>2029</v>
      </c>
      <c r="B142" s="21">
        <v>47331</v>
      </c>
      <c r="C142" s="21">
        <v>47361</v>
      </c>
      <c r="D142" s="20">
        <v>31</v>
      </c>
      <c r="E142" s="37">
        <v>100000</v>
      </c>
      <c r="F142" s="23">
        <f t="shared" si="19"/>
        <v>200000</v>
      </c>
      <c r="G142" s="24">
        <f>G15</f>
        <v>0</v>
      </c>
      <c r="H142" s="25">
        <f t="shared" si="18"/>
        <v>0</v>
      </c>
      <c r="I142" s="15"/>
    </row>
    <row r="143" spans="1:9" ht="21" customHeight="1">
      <c r="A143" s="20">
        <v>2029</v>
      </c>
      <c r="B143" s="21">
        <v>47362</v>
      </c>
      <c r="C143" s="21">
        <v>47391</v>
      </c>
      <c r="D143" s="20">
        <v>30</v>
      </c>
      <c r="E143" s="37"/>
      <c r="F143" s="23">
        <f t="shared" si="19"/>
        <v>100000</v>
      </c>
      <c r="G143" s="24">
        <f>G15</f>
        <v>0</v>
      </c>
      <c r="H143" s="25">
        <f t="shared" si="18"/>
        <v>0</v>
      </c>
      <c r="I143" s="15"/>
    </row>
    <row r="144" spans="1:9" ht="21" customHeight="1">
      <c r="A144" s="20">
        <v>2029</v>
      </c>
      <c r="B144" s="21">
        <v>47392</v>
      </c>
      <c r="C144" s="21">
        <v>47422</v>
      </c>
      <c r="D144" s="20">
        <v>31</v>
      </c>
      <c r="E144" s="37"/>
      <c r="F144" s="23">
        <f t="shared" si="19"/>
        <v>100000</v>
      </c>
      <c r="G144" s="24">
        <f>G15</f>
        <v>0</v>
      </c>
      <c r="H144" s="25">
        <f t="shared" si="18"/>
        <v>0</v>
      </c>
      <c r="I144" s="15"/>
    </row>
    <row r="145" spans="1:9" ht="21" customHeight="1">
      <c r="A145" s="20">
        <v>2029</v>
      </c>
      <c r="B145" s="21">
        <v>47423</v>
      </c>
      <c r="C145" s="21">
        <v>47452</v>
      </c>
      <c r="D145" s="20">
        <v>30</v>
      </c>
      <c r="E145" s="37">
        <v>100000</v>
      </c>
      <c r="F145" s="23">
        <f t="shared" si="19"/>
        <v>100000</v>
      </c>
      <c r="G145" s="24">
        <f>G15</f>
        <v>0</v>
      </c>
      <c r="H145" s="25">
        <f t="shared" si="18"/>
        <v>0</v>
      </c>
      <c r="I145" s="31"/>
    </row>
    <row r="146" spans="1:9" ht="21" customHeight="1">
      <c r="A146" s="20">
        <v>2029</v>
      </c>
      <c r="B146" s="26">
        <v>47453</v>
      </c>
      <c r="C146" s="26">
        <v>47483</v>
      </c>
      <c r="D146" s="27">
        <v>31</v>
      </c>
      <c r="E146" s="38"/>
      <c r="F146" s="39">
        <f t="shared" si="19"/>
        <v>0</v>
      </c>
      <c r="G146" s="29">
        <f>G15</f>
        <v>0</v>
      </c>
      <c r="H146" s="30">
        <f t="shared" si="18"/>
        <v>0</v>
      </c>
      <c r="I146" s="31"/>
    </row>
    <row r="147" spans="1:9" ht="21" customHeight="1">
      <c r="A147" s="75" t="s">
        <v>26</v>
      </c>
      <c r="B147" s="75"/>
      <c r="C147" s="75"/>
      <c r="D147" s="32">
        <f>SUM(D135:D146)</f>
        <v>365</v>
      </c>
      <c r="E147" s="33">
        <f>SUM(E135:E146)</f>
        <v>550000</v>
      </c>
      <c r="F147" s="34"/>
      <c r="G147" s="35"/>
      <c r="H147" s="36">
        <f>SUM(H135:H146)</f>
        <v>0</v>
      </c>
      <c r="I147" s="15"/>
    </row>
    <row r="148" spans="1:9" ht="23.25" customHeight="1">
      <c r="A148" s="76" t="s">
        <v>27</v>
      </c>
      <c r="B148" s="76"/>
      <c r="C148" s="76"/>
      <c r="D148" s="46">
        <f>SUM(D147,D134,D121,D108,D95,D82,D69,D56,D43,D30,D17)</f>
        <v>3714</v>
      </c>
      <c r="E148" s="47">
        <f>SUM(E147,E134,E121,E108,E95,E82,E69,E56,E43,E30,E17)</f>
        <v>2000000</v>
      </c>
      <c r="F148" s="48"/>
      <c r="G148" s="48"/>
      <c r="H148" s="47">
        <f>SUM(H147,H134,H121,H108,H95,H82,H69,H56,H43,H30,H17)</f>
        <v>0</v>
      </c>
      <c r="I148" s="49"/>
    </row>
    <row r="149" spans="1:9" ht="10.5" customHeight="1">
      <c r="A149" s="50"/>
      <c r="B149" s="51"/>
      <c r="C149" s="50"/>
      <c r="D149" s="52"/>
      <c r="E149" s="53"/>
      <c r="F149" s="54"/>
      <c r="G149" s="54"/>
      <c r="H149" s="55"/>
      <c r="I149" s="49"/>
    </row>
    <row r="150" spans="1:10" ht="24.75" customHeight="1">
      <c r="A150" s="77" t="s">
        <v>28</v>
      </c>
      <c r="B150" s="77"/>
      <c r="C150" s="77"/>
      <c r="D150" s="77"/>
      <c r="E150" s="77"/>
      <c r="F150" s="56" t="s">
        <v>11</v>
      </c>
      <c r="G150" s="57" t="s">
        <v>29</v>
      </c>
      <c r="H150" s="57" t="s">
        <v>30</v>
      </c>
      <c r="J150"/>
    </row>
    <row r="151" spans="1:10" ht="9" customHeight="1">
      <c r="A151" s="78">
        <v>1</v>
      </c>
      <c r="B151" s="78">
        <v>2</v>
      </c>
      <c r="C151" s="78">
        <v>3</v>
      </c>
      <c r="D151" s="78">
        <v>4</v>
      </c>
      <c r="E151" s="78">
        <v>5</v>
      </c>
      <c r="F151" s="58">
        <v>2</v>
      </c>
      <c r="G151" s="58">
        <v>3</v>
      </c>
      <c r="H151" s="58">
        <v>4</v>
      </c>
      <c r="J151"/>
    </row>
    <row r="152" spans="1:10" ht="25.5" customHeight="1">
      <c r="A152" s="77" t="s">
        <v>31</v>
      </c>
      <c r="B152" s="77"/>
      <c r="C152" s="77"/>
      <c r="D152" s="77"/>
      <c r="E152" s="77"/>
      <c r="F152" s="59">
        <f>F15</f>
        <v>2000000</v>
      </c>
      <c r="G152" s="60">
        <f>C8</f>
        <v>0</v>
      </c>
      <c r="H152" s="59">
        <f>F152*G152</f>
        <v>0</v>
      </c>
      <c r="J152"/>
    </row>
    <row r="153" spans="1:10" ht="13.5" customHeight="1">
      <c r="A153" s="79"/>
      <c r="B153" s="79"/>
      <c r="C153" s="79"/>
      <c r="D153" s="79"/>
      <c r="E153" s="55"/>
      <c r="F153" s="54"/>
      <c r="G153" s="54"/>
      <c r="H153" s="55"/>
      <c r="J153"/>
    </row>
    <row r="154" spans="1:10" ht="27.75" customHeight="1">
      <c r="A154" s="80" t="s">
        <v>32</v>
      </c>
      <c r="B154" s="80"/>
      <c r="C154" s="80"/>
      <c r="D154" s="80"/>
      <c r="E154" s="61"/>
      <c r="F154" s="62"/>
      <c r="G154" s="63"/>
      <c r="H154" s="59">
        <f>H148+H152</f>
        <v>0</v>
      </c>
      <c r="J154"/>
    </row>
    <row r="155" spans="5:10" ht="9" customHeight="1">
      <c r="E155" s="64"/>
      <c r="J155"/>
    </row>
    <row r="156" spans="1:10" ht="12.75" customHeight="1">
      <c r="A156" t="s">
        <v>33</v>
      </c>
      <c r="E156"/>
      <c r="J156"/>
    </row>
    <row r="157" spans="2:10" ht="12.75" customHeight="1">
      <c r="B157" s="65" t="s">
        <v>34</v>
      </c>
      <c r="E157"/>
      <c r="J157"/>
    </row>
    <row r="158" spans="2:10" ht="12.75" customHeight="1">
      <c r="B158"/>
      <c r="D158" s="1" t="s">
        <v>35</v>
      </c>
      <c r="E158"/>
      <c r="J158"/>
    </row>
    <row r="159" spans="2:10" ht="12.75" customHeight="1">
      <c r="B159" s="2" t="s">
        <v>36</v>
      </c>
      <c r="D159" s="1"/>
      <c r="E159"/>
      <c r="J159"/>
    </row>
    <row r="160" spans="2:10" ht="12.75" customHeight="1">
      <c r="B160"/>
      <c r="D160" s="1"/>
      <c r="E160" s="66" t="s">
        <v>37</v>
      </c>
      <c r="J160"/>
    </row>
    <row r="161" spans="2:10" ht="12.75" customHeight="1">
      <c r="B161" s="65" t="s">
        <v>38</v>
      </c>
      <c r="E161"/>
      <c r="J161"/>
    </row>
    <row r="162" spans="5:10" ht="9" customHeight="1">
      <c r="E162"/>
      <c r="J162"/>
    </row>
    <row r="163" spans="2:10" ht="12.75" customHeight="1">
      <c r="B163" s="2" t="s">
        <v>39</v>
      </c>
      <c r="E163"/>
      <c r="J163"/>
    </row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/>
  <mergeCells count="31">
    <mergeCell ref="A150:E150"/>
    <mergeCell ref="A151:E151"/>
    <mergeCell ref="A152:E152"/>
    <mergeCell ref="A153:D153"/>
    <mergeCell ref="A154:D154"/>
    <mergeCell ref="A95:C95"/>
    <mergeCell ref="A108:C108"/>
    <mergeCell ref="A121:C121"/>
    <mergeCell ref="A134:C134"/>
    <mergeCell ref="A147:C147"/>
    <mergeCell ref="A148:C148"/>
    <mergeCell ref="A17:C17"/>
    <mergeCell ref="A30:C30"/>
    <mergeCell ref="A43:C43"/>
    <mergeCell ref="A56:C56"/>
    <mergeCell ref="A69:C69"/>
    <mergeCell ref="A82:C82"/>
    <mergeCell ref="A10:H10"/>
    <mergeCell ref="A12:A13"/>
    <mergeCell ref="B12:C12"/>
    <mergeCell ref="D12:D13"/>
    <mergeCell ref="E12:E13"/>
    <mergeCell ref="F12:F13"/>
    <mergeCell ref="G12:G13"/>
    <mergeCell ref="H12:H13"/>
    <mergeCell ref="A1:H1"/>
    <mergeCell ref="A2:H2"/>
    <mergeCell ref="A3:B3"/>
    <mergeCell ref="C3:H3"/>
    <mergeCell ref="A5:B5"/>
    <mergeCell ref="A8:B8"/>
  </mergeCells>
  <printOptions horizontalCentered="1"/>
  <pageMargins left="0.39375" right="0.39375" top="0.39375" bottom="0.39375" header="0.5118055555555555" footer="0.5118055555555555"/>
  <pageSetup fitToHeight="6" fitToWidth="1" horizontalDpi="300" verticalDpi="300" orientation="portrait" paperSize="9"/>
  <rowBreaks count="5" manualBreakCount="5">
    <brk id="30" max="255" man="1"/>
    <brk id="56" max="255" man="1"/>
    <brk id="82" max="255" man="1"/>
    <brk id="108" max="255" man="1"/>
    <brk id="1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Błasiak Marcin</cp:lastModifiedBy>
  <dcterms:modified xsi:type="dcterms:W3CDTF">2019-09-26T10:56:20Z</dcterms:modified>
  <cp:category/>
  <cp:version/>
  <cp:contentType/>
  <cp:contentStatus/>
</cp:coreProperties>
</file>